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https://pcdccmed.sharepoint.com/PCPCC Team Folder/PCIN/FMAHealth Website/"/>
    </mc:Choice>
  </mc:AlternateContent>
  <xr:revisionPtr revIDLastSave="0" documentId="8_{A00B4369-E19B-704E-8C2D-46B333888508}" xr6:coauthVersionLast="43" xr6:coauthVersionMax="43" xr10:uidLastSave="{00000000-0000-0000-0000-000000000000}"/>
  <bookViews>
    <workbookView xWindow="0" yWindow="460" windowWidth="28800" windowHeight="17540" tabRatio="500" xr2:uid="{00000000-000D-0000-FFFF-FFFF00000000}"/>
  </bookViews>
  <sheets>
    <sheet name="Inputs and Results" sheetId="8" r:id="rId1"/>
    <sheet name="Performance Measures" sheetId="6" r:id="rId2"/>
    <sheet name="Calculations" sheetId="3" state="hidden" r:id="rId3"/>
    <sheet name="Area Deprivation Index Lookup" sheetId="9" state="hidden" r:id="rId4"/>
    <sheet name="Reference" sheetId="2" state="hidden" r:id="rId5"/>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71" i="3" l="1"/>
  <c r="C37" i="8" s="1"/>
  <c r="F71" i="3"/>
  <c r="G71" i="3" s="1"/>
  <c r="D16" i="8"/>
  <c r="C31" i="3" s="1"/>
  <c r="C32" i="3" s="1"/>
  <c r="C50" i="3" s="1"/>
  <c r="E58" i="8"/>
  <c r="E57" i="8"/>
  <c r="E55" i="8"/>
  <c r="E59" i="8" s="1"/>
  <c r="E56" i="8"/>
  <c r="D58" i="8"/>
  <c r="D57" i="8"/>
  <c r="D59" i="8" s="1"/>
  <c r="D55" i="8"/>
  <c r="D56" i="8"/>
  <c r="C59" i="8"/>
  <c r="A65" i="3"/>
  <c r="C76" i="8"/>
  <c r="E76" i="8" s="1"/>
  <c r="C75" i="8"/>
  <c r="E75" i="8"/>
  <c r="C73" i="8"/>
  <c r="E73" i="8" s="1"/>
  <c r="C72" i="8"/>
  <c r="F41" i="3" s="1"/>
  <c r="E72" i="8"/>
  <c r="C70" i="8"/>
  <c r="E70" i="8" s="1"/>
  <c r="C69" i="8"/>
  <c r="F40" i="3" s="1"/>
  <c r="H40" i="3" s="1"/>
  <c r="E69" i="8"/>
  <c r="C67" i="8"/>
  <c r="E67" i="8" s="1"/>
  <c r="C66" i="8"/>
  <c r="E66" i="8"/>
  <c r="C64" i="8"/>
  <c r="E64" i="8" s="1"/>
  <c r="C63" i="8"/>
  <c r="F38" i="3" s="1"/>
  <c r="H38" i="3" s="1"/>
  <c r="E63" i="8"/>
  <c r="B25" i="3"/>
  <c r="C25" i="3"/>
  <c r="B26" i="3"/>
  <c r="C26" i="3" s="1"/>
  <c r="B27" i="3"/>
  <c r="C27" i="3"/>
  <c r="B28" i="3"/>
  <c r="C28" i="3" s="1"/>
  <c r="G38" i="3"/>
  <c r="F39" i="3"/>
  <c r="G40" i="3"/>
  <c r="G41" i="3"/>
  <c r="H41" i="3" s="1"/>
  <c r="G42" i="3"/>
  <c r="H42" i="3" s="1"/>
  <c r="L42" i="3" s="1"/>
  <c r="B53" i="3" s="1"/>
  <c r="C53" i="3" s="1"/>
  <c r="C85" i="8" s="1"/>
  <c r="C69" i="3" s="1"/>
  <c r="F42" i="3"/>
  <c r="C27" i="8"/>
  <c r="C30" i="8" s="1"/>
  <c r="C24" i="8"/>
  <c r="C20" i="8"/>
  <c r="D21" i="8"/>
  <c r="E21" i="8"/>
  <c r="D22" i="8"/>
  <c r="E22" i="8" s="1"/>
  <c r="E20" i="8" s="1"/>
  <c r="D23" i="8"/>
  <c r="E23" i="8"/>
  <c r="D25" i="8"/>
  <c r="E25" i="8"/>
  <c r="E24" i="8" s="1"/>
  <c r="D26" i="8"/>
  <c r="E26" i="8"/>
  <c r="D28" i="8"/>
  <c r="E28" i="8"/>
  <c r="D29" i="8"/>
  <c r="E29" i="8" s="1"/>
  <c r="D42" i="8"/>
  <c r="D45" i="8"/>
  <c r="E45" i="8" s="1"/>
  <c r="D24" i="8"/>
  <c r="D48" i="8"/>
  <c r="A69" i="3"/>
  <c r="A68" i="3"/>
  <c r="A67" i="3"/>
  <c r="A66" i="3"/>
  <c r="E48" i="8"/>
  <c r="E42" i="8"/>
  <c r="D1610" i="9"/>
  <c r="D805" i="9"/>
  <c r="D1207" i="9"/>
  <c r="D1006"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D594" i="9"/>
  <c r="D595" i="9"/>
  <c r="D596" i="9"/>
  <c r="D597" i="9"/>
  <c r="D598" i="9"/>
  <c r="D599" i="9"/>
  <c r="D600" i="9"/>
  <c r="D601" i="9"/>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652" i="9"/>
  <c r="D653" i="9"/>
  <c r="D654" i="9"/>
  <c r="D655" i="9"/>
  <c r="D656" i="9"/>
  <c r="D657" i="9"/>
  <c r="D658" i="9"/>
  <c r="D659" i="9"/>
  <c r="D660" i="9"/>
  <c r="D661" i="9"/>
  <c r="D662" i="9"/>
  <c r="D663" i="9"/>
  <c r="D664" i="9"/>
  <c r="D665" i="9"/>
  <c r="D666" i="9"/>
  <c r="D667" i="9"/>
  <c r="D668" i="9"/>
  <c r="D669" i="9"/>
  <c r="D670" i="9"/>
  <c r="D671" i="9"/>
  <c r="D672" i="9"/>
  <c r="D673" i="9"/>
  <c r="D674" i="9"/>
  <c r="D675" i="9"/>
  <c r="D676" i="9"/>
  <c r="D677" i="9"/>
  <c r="D678" i="9"/>
  <c r="D679" i="9"/>
  <c r="D680" i="9"/>
  <c r="D681" i="9"/>
  <c r="D682" i="9"/>
  <c r="D683" i="9"/>
  <c r="D684" i="9"/>
  <c r="D685" i="9"/>
  <c r="D686" i="9"/>
  <c r="D687" i="9"/>
  <c r="D688" i="9"/>
  <c r="D689" i="9"/>
  <c r="D690" i="9"/>
  <c r="D691" i="9"/>
  <c r="D692" i="9"/>
  <c r="D693" i="9"/>
  <c r="D694" i="9"/>
  <c r="D695" i="9"/>
  <c r="D696" i="9"/>
  <c r="D697" i="9"/>
  <c r="D698" i="9"/>
  <c r="D699" i="9"/>
  <c r="D700" i="9"/>
  <c r="D701" i="9"/>
  <c r="D702" i="9"/>
  <c r="D703" i="9"/>
  <c r="D704" i="9"/>
  <c r="D705" i="9"/>
  <c r="D706" i="9"/>
  <c r="D707" i="9"/>
  <c r="D708" i="9"/>
  <c r="D709" i="9"/>
  <c r="D710" i="9"/>
  <c r="D711" i="9"/>
  <c r="D712" i="9"/>
  <c r="D713" i="9"/>
  <c r="D714" i="9"/>
  <c r="D715" i="9"/>
  <c r="D716" i="9"/>
  <c r="D717" i="9"/>
  <c r="D718" i="9"/>
  <c r="D719" i="9"/>
  <c r="D720" i="9"/>
  <c r="D721" i="9"/>
  <c r="D722" i="9"/>
  <c r="D723" i="9"/>
  <c r="D724" i="9"/>
  <c r="D725" i="9"/>
  <c r="D726" i="9"/>
  <c r="D727" i="9"/>
  <c r="D728" i="9"/>
  <c r="D729" i="9"/>
  <c r="D730" i="9"/>
  <c r="D731" i="9"/>
  <c r="D732" i="9"/>
  <c r="D733" i="9"/>
  <c r="D73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796" i="9"/>
  <c r="D797" i="9"/>
  <c r="D798" i="9"/>
  <c r="D799" i="9"/>
  <c r="D800" i="9"/>
  <c r="D801" i="9"/>
  <c r="D802" i="9"/>
  <c r="D803" i="9"/>
  <c r="D804" i="9"/>
  <c r="D806" i="9"/>
  <c r="D807" i="9"/>
  <c r="D808" i="9"/>
  <c r="D809" i="9"/>
  <c r="D810" i="9"/>
  <c r="D811" i="9"/>
  <c r="D812" i="9"/>
  <c r="D813" i="9"/>
  <c r="D814" i="9"/>
  <c r="D815" i="9"/>
  <c r="D816" i="9"/>
  <c r="D817" i="9"/>
  <c r="D818" i="9"/>
  <c r="D819" i="9"/>
  <c r="D820" i="9"/>
  <c r="D821" i="9"/>
  <c r="D822" i="9"/>
  <c r="D823" i="9"/>
  <c r="D824" i="9"/>
  <c r="D825" i="9"/>
  <c r="D826" i="9"/>
  <c r="D827" i="9"/>
  <c r="D828" i="9"/>
  <c r="D829" i="9"/>
  <c r="D830" i="9"/>
  <c r="D831" i="9"/>
  <c r="D832" i="9"/>
  <c r="D833" i="9"/>
  <c r="D834" i="9"/>
  <c r="D835" i="9"/>
  <c r="D836" i="9"/>
  <c r="D837" i="9"/>
  <c r="D838" i="9"/>
  <c r="D839" i="9"/>
  <c r="D840" i="9"/>
  <c r="D841" i="9"/>
  <c r="D842" i="9"/>
  <c r="D843" i="9"/>
  <c r="D844" i="9"/>
  <c r="D845" i="9"/>
  <c r="D846" i="9"/>
  <c r="D847" i="9"/>
  <c r="D848" i="9"/>
  <c r="D849" i="9"/>
  <c r="D850" i="9"/>
  <c r="D851" i="9"/>
  <c r="D852" i="9"/>
  <c r="D853" i="9"/>
  <c r="D854" i="9"/>
  <c r="D855" i="9"/>
  <c r="D856" i="9"/>
  <c r="D857" i="9"/>
  <c r="D858" i="9"/>
  <c r="D859" i="9"/>
  <c r="D860" i="9"/>
  <c r="D861" i="9"/>
  <c r="D862" i="9"/>
  <c r="D863" i="9"/>
  <c r="D864" i="9"/>
  <c r="D865" i="9"/>
  <c r="D866" i="9"/>
  <c r="D867" i="9"/>
  <c r="D868" i="9"/>
  <c r="D869" i="9"/>
  <c r="D870" i="9"/>
  <c r="D871" i="9"/>
  <c r="D872" i="9"/>
  <c r="D873" i="9"/>
  <c r="D874" i="9"/>
  <c r="D875" i="9"/>
  <c r="D876" i="9"/>
  <c r="D877" i="9"/>
  <c r="D878" i="9"/>
  <c r="D879" i="9"/>
  <c r="D880" i="9"/>
  <c r="D881" i="9"/>
  <c r="D882" i="9"/>
  <c r="D883" i="9"/>
  <c r="D884" i="9"/>
  <c r="D885" i="9"/>
  <c r="D886" i="9"/>
  <c r="D887" i="9"/>
  <c r="D888" i="9"/>
  <c r="D889" i="9"/>
  <c r="D890" i="9"/>
  <c r="D891" i="9"/>
  <c r="D892" i="9"/>
  <c r="D893" i="9"/>
  <c r="D894" i="9"/>
  <c r="D895" i="9"/>
  <c r="D896" i="9"/>
  <c r="D897" i="9"/>
  <c r="D898" i="9"/>
  <c r="D899" i="9"/>
  <c r="D900" i="9"/>
  <c r="D901" i="9"/>
  <c r="D902" i="9"/>
  <c r="D903" i="9"/>
  <c r="D904" i="9"/>
  <c r="D905" i="9"/>
  <c r="D906" i="9"/>
  <c r="D907" i="9"/>
  <c r="D908" i="9"/>
  <c r="D909" i="9"/>
  <c r="D910" i="9"/>
  <c r="D911" i="9"/>
  <c r="D912" i="9"/>
  <c r="D913" i="9"/>
  <c r="D914" i="9"/>
  <c r="D915" i="9"/>
  <c r="D916" i="9"/>
  <c r="D917" i="9"/>
  <c r="D918" i="9"/>
  <c r="D919" i="9"/>
  <c r="D920" i="9"/>
  <c r="D921" i="9"/>
  <c r="D922" i="9"/>
  <c r="D923" i="9"/>
  <c r="D924" i="9"/>
  <c r="D925" i="9"/>
  <c r="D926" i="9"/>
  <c r="D927" i="9"/>
  <c r="D928" i="9"/>
  <c r="D929" i="9"/>
  <c r="D930" i="9"/>
  <c r="D931" i="9"/>
  <c r="D932" i="9"/>
  <c r="D933" i="9"/>
  <c r="D934" i="9"/>
  <c r="D935" i="9"/>
  <c r="D936" i="9"/>
  <c r="D937" i="9"/>
  <c r="D938" i="9"/>
  <c r="D939" i="9"/>
  <c r="D940" i="9"/>
  <c r="D941" i="9"/>
  <c r="D942" i="9"/>
  <c r="D943" i="9"/>
  <c r="D944" i="9"/>
  <c r="D945" i="9"/>
  <c r="D946" i="9"/>
  <c r="D947" i="9"/>
  <c r="D948" i="9"/>
  <c r="D949" i="9"/>
  <c r="D950" i="9"/>
  <c r="D951" i="9"/>
  <c r="D952" i="9"/>
  <c r="D953" i="9"/>
  <c r="D954" i="9"/>
  <c r="D955" i="9"/>
  <c r="D956" i="9"/>
  <c r="D957" i="9"/>
  <c r="D958" i="9"/>
  <c r="D959" i="9"/>
  <c r="D960" i="9"/>
  <c r="D961" i="9"/>
  <c r="D962" i="9"/>
  <c r="D963" i="9"/>
  <c r="D964" i="9"/>
  <c r="D965" i="9"/>
  <c r="D966" i="9"/>
  <c r="D967" i="9"/>
  <c r="D968" i="9"/>
  <c r="D969" i="9"/>
  <c r="D970" i="9"/>
  <c r="D971" i="9"/>
  <c r="D972" i="9"/>
  <c r="D973" i="9"/>
  <c r="D974" i="9"/>
  <c r="D975" i="9"/>
  <c r="D976" i="9"/>
  <c r="D977" i="9"/>
  <c r="D978" i="9"/>
  <c r="D979" i="9"/>
  <c r="D980" i="9"/>
  <c r="D981" i="9"/>
  <c r="D982" i="9"/>
  <c r="D983" i="9"/>
  <c r="D984" i="9"/>
  <c r="D985" i="9"/>
  <c r="D986" i="9"/>
  <c r="D987" i="9"/>
  <c r="D988" i="9"/>
  <c r="D989" i="9"/>
  <c r="D990" i="9"/>
  <c r="D991" i="9"/>
  <c r="D992" i="9"/>
  <c r="D993" i="9"/>
  <c r="D994" i="9"/>
  <c r="D995" i="9"/>
  <c r="D996" i="9"/>
  <c r="D997" i="9"/>
  <c r="D998" i="9"/>
  <c r="D999" i="9"/>
  <c r="D1000" i="9"/>
  <c r="D1001" i="9"/>
  <c r="D1002" i="9"/>
  <c r="D1003" i="9"/>
  <c r="D1004" i="9"/>
  <c r="D1005" i="9"/>
  <c r="D1007" i="9"/>
  <c r="D1008" i="9"/>
  <c r="D1009" i="9"/>
  <c r="D1010" i="9"/>
  <c r="D1011" i="9"/>
  <c r="D1012" i="9"/>
  <c r="D1013" i="9"/>
  <c r="D1014" i="9"/>
  <c r="D1015" i="9"/>
  <c r="D1016" i="9"/>
  <c r="D1017" i="9"/>
  <c r="D1018" i="9"/>
  <c r="D1019" i="9"/>
  <c r="D1020" i="9"/>
  <c r="D1021" i="9"/>
  <c r="D1022" i="9"/>
  <c r="D1023" i="9"/>
  <c r="D1024" i="9"/>
  <c r="D1025" i="9"/>
  <c r="D1026" i="9"/>
  <c r="D1027" i="9"/>
  <c r="D1028" i="9"/>
  <c r="D1029" i="9"/>
  <c r="D1030" i="9"/>
  <c r="D1031" i="9"/>
  <c r="D1032" i="9"/>
  <c r="D1033" i="9"/>
  <c r="D1034" i="9"/>
  <c r="D1035" i="9"/>
  <c r="D1036" i="9"/>
  <c r="D1037" i="9"/>
  <c r="D1038" i="9"/>
  <c r="D1039" i="9"/>
  <c r="D1040" i="9"/>
  <c r="D1041" i="9"/>
  <c r="D1042" i="9"/>
  <c r="D1043" i="9"/>
  <c r="D1044" i="9"/>
  <c r="D1045" i="9"/>
  <c r="D1046" i="9"/>
  <c r="D1047" i="9"/>
  <c r="D1048" i="9"/>
  <c r="D1049" i="9"/>
  <c r="D1050" i="9"/>
  <c r="D1051" i="9"/>
  <c r="D1052" i="9"/>
  <c r="D1053" i="9"/>
  <c r="D1054" i="9"/>
  <c r="D1055" i="9"/>
  <c r="D1056" i="9"/>
  <c r="D1057" i="9"/>
  <c r="D1058" i="9"/>
  <c r="D1059" i="9"/>
  <c r="D1060" i="9"/>
  <c r="D1061" i="9"/>
  <c r="D1062" i="9"/>
  <c r="D1063" i="9"/>
  <c r="D1064" i="9"/>
  <c r="D1065" i="9"/>
  <c r="D1066" i="9"/>
  <c r="D1067" i="9"/>
  <c r="D1068" i="9"/>
  <c r="D1069" i="9"/>
  <c r="D1070" i="9"/>
  <c r="D1071" i="9"/>
  <c r="D1072" i="9"/>
  <c r="D1073" i="9"/>
  <c r="D1074" i="9"/>
  <c r="D1075" i="9"/>
  <c r="D1076" i="9"/>
  <c r="D1077" i="9"/>
  <c r="D1078" i="9"/>
  <c r="D1079" i="9"/>
  <c r="D1080" i="9"/>
  <c r="D1081" i="9"/>
  <c r="D1082" i="9"/>
  <c r="D1083" i="9"/>
  <c r="D1084" i="9"/>
  <c r="D1085" i="9"/>
  <c r="D1086" i="9"/>
  <c r="D1087" i="9"/>
  <c r="D1088" i="9"/>
  <c r="D1089" i="9"/>
  <c r="D1090" i="9"/>
  <c r="D1091" i="9"/>
  <c r="D1092" i="9"/>
  <c r="D1093" i="9"/>
  <c r="D1094" i="9"/>
  <c r="D1095" i="9"/>
  <c r="D1096" i="9"/>
  <c r="D1097" i="9"/>
  <c r="D1098" i="9"/>
  <c r="D1099" i="9"/>
  <c r="D1100" i="9"/>
  <c r="D1101" i="9"/>
  <c r="D1102" i="9"/>
  <c r="D1103" i="9"/>
  <c r="D1104" i="9"/>
  <c r="D1105" i="9"/>
  <c r="D1106" i="9"/>
  <c r="D1107" i="9"/>
  <c r="D1108" i="9"/>
  <c r="D1109" i="9"/>
  <c r="D1110" i="9"/>
  <c r="D1111" i="9"/>
  <c r="D1112" i="9"/>
  <c r="D1113" i="9"/>
  <c r="D1114" i="9"/>
  <c r="D1115" i="9"/>
  <c r="D1116" i="9"/>
  <c r="D1117" i="9"/>
  <c r="D1118" i="9"/>
  <c r="D1119" i="9"/>
  <c r="D1120" i="9"/>
  <c r="D1121" i="9"/>
  <c r="D1122" i="9"/>
  <c r="D1123" i="9"/>
  <c r="D1124" i="9"/>
  <c r="D1125" i="9"/>
  <c r="D1126" i="9"/>
  <c r="D1127" i="9"/>
  <c r="D1128" i="9"/>
  <c r="D1129" i="9"/>
  <c r="D1130" i="9"/>
  <c r="D1131" i="9"/>
  <c r="D1132" i="9"/>
  <c r="D1133" i="9"/>
  <c r="D1134" i="9"/>
  <c r="D1135" i="9"/>
  <c r="D1136" i="9"/>
  <c r="D1137" i="9"/>
  <c r="D1138" i="9"/>
  <c r="D1139" i="9"/>
  <c r="D1140" i="9"/>
  <c r="D1141" i="9"/>
  <c r="D1142" i="9"/>
  <c r="D1143" i="9"/>
  <c r="D1144" i="9"/>
  <c r="D1145" i="9"/>
  <c r="D1146" i="9"/>
  <c r="D1147" i="9"/>
  <c r="D1148" i="9"/>
  <c r="D1149" i="9"/>
  <c r="D1150" i="9"/>
  <c r="D1151" i="9"/>
  <c r="D1152" i="9"/>
  <c r="D1153" i="9"/>
  <c r="D1154" i="9"/>
  <c r="D1155" i="9"/>
  <c r="D1156" i="9"/>
  <c r="D1157" i="9"/>
  <c r="D1158" i="9"/>
  <c r="D1159" i="9"/>
  <c r="D1160" i="9"/>
  <c r="D1161" i="9"/>
  <c r="D1162" i="9"/>
  <c r="D1163" i="9"/>
  <c r="D1164" i="9"/>
  <c r="D1165" i="9"/>
  <c r="D1166" i="9"/>
  <c r="D1167" i="9"/>
  <c r="D1168" i="9"/>
  <c r="D1169" i="9"/>
  <c r="D1170" i="9"/>
  <c r="D1171" i="9"/>
  <c r="D1172" i="9"/>
  <c r="D1173" i="9"/>
  <c r="D1174" i="9"/>
  <c r="D1175" i="9"/>
  <c r="D1176" i="9"/>
  <c r="D1177" i="9"/>
  <c r="D1178" i="9"/>
  <c r="D1179" i="9"/>
  <c r="D1180" i="9"/>
  <c r="D1181" i="9"/>
  <c r="D1182" i="9"/>
  <c r="D1183" i="9"/>
  <c r="D1184" i="9"/>
  <c r="D1185" i="9"/>
  <c r="D1186" i="9"/>
  <c r="D1187" i="9"/>
  <c r="D1188" i="9"/>
  <c r="D1189" i="9"/>
  <c r="D1190" i="9"/>
  <c r="D1191" i="9"/>
  <c r="D1192" i="9"/>
  <c r="D1193" i="9"/>
  <c r="D1194" i="9"/>
  <c r="D1195" i="9"/>
  <c r="D1196" i="9"/>
  <c r="D1197" i="9"/>
  <c r="D1198" i="9"/>
  <c r="D1199" i="9"/>
  <c r="D1200" i="9"/>
  <c r="D1201" i="9"/>
  <c r="D1202" i="9"/>
  <c r="D1203" i="9"/>
  <c r="D1204" i="9"/>
  <c r="D1205" i="9"/>
  <c r="D1206" i="9"/>
  <c r="D1208" i="9"/>
  <c r="D1209" i="9"/>
  <c r="D1210" i="9"/>
  <c r="D1211" i="9"/>
  <c r="D1212" i="9"/>
  <c r="D1213" i="9"/>
  <c r="D1214" i="9"/>
  <c r="D1215" i="9"/>
  <c r="D1216" i="9"/>
  <c r="D1217" i="9"/>
  <c r="D1218" i="9"/>
  <c r="D1219" i="9"/>
  <c r="D1220" i="9"/>
  <c r="D1221" i="9"/>
  <c r="D1222" i="9"/>
  <c r="D1223" i="9"/>
  <c r="D1224" i="9"/>
  <c r="D1225" i="9"/>
  <c r="D1226" i="9"/>
  <c r="D1227" i="9"/>
  <c r="D1228" i="9"/>
  <c r="D1229" i="9"/>
  <c r="D1230" i="9"/>
  <c r="D1231" i="9"/>
  <c r="D1232" i="9"/>
  <c r="D1233" i="9"/>
  <c r="D1234" i="9"/>
  <c r="D1235" i="9"/>
  <c r="D1236" i="9"/>
  <c r="D1237" i="9"/>
  <c r="D1238" i="9"/>
  <c r="D1239" i="9"/>
  <c r="D1240" i="9"/>
  <c r="D1241" i="9"/>
  <c r="D1242" i="9"/>
  <c r="D1243" i="9"/>
  <c r="D1244" i="9"/>
  <c r="D1245" i="9"/>
  <c r="D1246" i="9"/>
  <c r="D1247" i="9"/>
  <c r="D1248" i="9"/>
  <c r="D1249" i="9"/>
  <c r="D1250" i="9"/>
  <c r="D1251" i="9"/>
  <c r="D1252" i="9"/>
  <c r="D1253" i="9"/>
  <c r="D1254" i="9"/>
  <c r="D1255" i="9"/>
  <c r="D1256" i="9"/>
  <c r="D1257" i="9"/>
  <c r="D1258" i="9"/>
  <c r="D1259" i="9"/>
  <c r="D1260" i="9"/>
  <c r="D1261" i="9"/>
  <c r="D1262" i="9"/>
  <c r="D1263" i="9"/>
  <c r="D1264" i="9"/>
  <c r="D1265" i="9"/>
  <c r="D1266" i="9"/>
  <c r="D1267" i="9"/>
  <c r="D1268" i="9"/>
  <c r="D1269" i="9"/>
  <c r="D1270" i="9"/>
  <c r="D1271" i="9"/>
  <c r="D1272" i="9"/>
  <c r="D1273" i="9"/>
  <c r="D1274" i="9"/>
  <c r="D1275" i="9"/>
  <c r="D1276" i="9"/>
  <c r="D1277" i="9"/>
  <c r="D1278" i="9"/>
  <c r="D1279" i="9"/>
  <c r="D1280" i="9"/>
  <c r="D1281" i="9"/>
  <c r="D1282" i="9"/>
  <c r="D1283" i="9"/>
  <c r="D1284" i="9"/>
  <c r="D1285" i="9"/>
  <c r="D1286" i="9"/>
  <c r="D1287" i="9"/>
  <c r="D1288" i="9"/>
  <c r="D1289" i="9"/>
  <c r="D1290" i="9"/>
  <c r="D1291" i="9"/>
  <c r="D1292" i="9"/>
  <c r="D1293" i="9"/>
  <c r="D1294" i="9"/>
  <c r="D1295" i="9"/>
  <c r="D1296" i="9"/>
  <c r="D1297" i="9"/>
  <c r="D1298" i="9"/>
  <c r="D1299" i="9"/>
  <c r="D1300" i="9"/>
  <c r="D1301" i="9"/>
  <c r="D1302" i="9"/>
  <c r="D1303" i="9"/>
  <c r="D1304" i="9"/>
  <c r="D1305" i="9"/>
  <c r="D1306" i="9"/>
  <c r="D1307" i="9"/>
  <c r="D1308" i="9"/>
  <c r="D1309" i="9"/>
  <c r="D1310" i="9"/>
  <c r="D1311" i="9"/>
  <c r="D1312" i="9"/>
  <c r="D1313" i="9"/>
  <c r="D1314" i="9"/>
  <c r="D1315" i="9"/>
  <c r="D1316" i="9"/>
  <c r="D1317" i="9"/>
  <c r="D1318" i="9"/>
  <c r="D1319" i="9"/>
  <c r="D1320" i="9"/>
  <c r="D1321" i="9"/>
  <c r="D1322" i="9"/>
  <c r="D1323" i="9"/>
  <c r="D1324" i="9"/>
  <c r="D1325" i="9"/>
  <c r="D1326" i="9"/>
  <c r="D1327" i="9"/>
  <c r="D1328" i="9"/>
  <c r="D1329" i="9"/>
  <c r="D1330" i="9"/>
  <c r="D1331" i="9"/>
  <c r="D1332" i="9"/>
  <c r="D1333" i="9"/>
  <c r="D1334" i="9"/>
  <c r="D1335" i="9"/>
  <c r="D1336" i="9"/>
  <c r="D1337" i="9"/>
  <c r="D1338" i="9"/>
  <c r="D1339" i="9"/>
  <c r="D1340" i="9"/>
  <c r="D1341" i="9"/>
  <c r="D1342" i="9"/>
  <c r="D1343" i="9"/>
  <c r="D1344" i="9"/>
  <c r="D1345" i="9"/>
  <c r="D1346" i="9"/>
  <c r="D1347" i="9"/>
  <c r="D1348" i="9"/>
  <c r="D1349" i="9"/>
  <c r="D1350" i="9"/>
  <c r="D1351" i="9"/>
  <c r="D1352" i="9"/>
  <c r="D1353" i="9"/>
  <c r="D1354" i="9"/>
  <c r="D1355" i="9"/>
  <c r="D1356" i="9"/>
  <c r="D1357" i="9"/>
  <c r="D1358" i="9"/>
  <c r="D1359" i="9"/>
  <c r="D1360" i="9"/>
  <c r="D1361" i="9"/>
  <c r="D1362" i="9"/>
  <c r="D1363" i="9"/>
  <c r="D1364" i="9"/>
  <c r="D1365" i="9"/>
  <c r="D1366" i="9"/>
  <c r="D1367" i="9"/>
  <c r="D1368" i="9"/>
  <c r="D1369" i="9"/>
  <c r="D1370" i="9"/>
  <c r="D1371" i="9"/>
  <c r="D1372" i="9"/>
  <c r="D1373" i="9"/>
  <c r="D1374" i="9"/>
  <c r="D1375" i="9"/>
  <c r="D1376" i="9"/>
  <c r="D1377" i="9"/>
  <c r="D1378" i="9"/>
  <c r="D1379" i="9"/>
  <c r="D1380" i="9"/>
  <c r="D1381" i="9"/>
  <c r="D1382" i="9"/>
  <c r="D1383" i="9"/>
  <c r="D1384" i="9"/>
  <c r="D1385" i="9"/>
  <c r="D1386" i="9"/>
  <c r="D1387" i="9"/>
  <c r="D1388" i="9"/>
  <c r="D1389" i="9"/>
  <c r="D1390" i="9"/>
  <c r="D1391" i="9"/>
  <c r="D1392" i="9"/>
  <c r="D1393" i="9"/>
  <c r="D1394" i="9"/>
  <c r="D1395" i="9"/>
  <c r="D1396" i="9"/>
  <c r="D1397" i="9"/>
  <c r="D1398" i="9"/>
  <c r="D1399" i="9"/>
  <c r="D1400" i="9"/>
  <c r="D1401" i="9"/>
  <c r="D1402" i="9"/>
  <c r="D1403" i="9"/>
  <c r="D1404" i="9"/>
  <c r="D1405" i="9"/>
  <c r="D1406" i="9"/>
  <c r="D1407" i="9"/>
  <c r="D1408" i="9"/>
  <c r="D1409" i="9"/>
  <c r="D1410" i="9"/>
  <c r="D1411" i="9"/>
  <c r="D1412" i="9"/>
  <c r="D1413" i="9"/>
  <c r="D1414" i="9"/>
  <c r="D1415" i="9"/>
  <c r="D1416" i="9"/>
  <c r="D1417" i="9"/>
  <c r="D1418" i="9"/>
  <c r="D1419" i="9"/>
  <c r="D1420" i="9"/>
  <c r="D1421" i="9"/>
  <c r="D1422" i="9"/>
  <c r="D1423" i="9"/>
  <c r="D1424" i="9"/>
  <c r="D1425" i="9"/>
  <c r="D1426" i="9"/>
  <c r="D1427" i="9"/>
  <c r="D1428" i="9"/>
  <c r="D1429" i="9"/>
  <c r="D1430" i="9"/>
  <c r="D1431" i="9"/>
  <c r="D1432" i="9"/>
  <c r="D1433" i="9"/>
  <c r="D1434" i="9"/>
  <c r="D1435" i="9"/>
  <c r="D1436" i="9"/>
  <c r="D1437" i="9"/>
  <c r="D1438" i="9"/>
  <c r="D1439" i="9"/>
  <c r="D1440" i="9"/>
  <c r="D1441" i="9"/>
  <c r="D1442" i="9"/>
  <c r="D1443" i="9"/>
  <c r="D1444" i="9"/>
  <c r="D1445" i="9"/>
  <c r="D1446" i="9"/>
  <c r="D1447" i="9"/>
  <c r="D1448" i="9"/>
  <c r="D1449" i="9"/>
  <c r="D1450" i="9"/>
  <c r="D1451" i="9"/>
  <c r="D1452" i="9"/>
  <c r="D1453" i="9"/>
  <c r="D1454" i="9"/>
  <c r="D1455" i="9"/>
  <c r="D1456" i="9"/>
  <c r="D1457" i="9"/>
  <c r="D1458" i="9"/>
  <c r="D1459" i="9"/>
  <c r="D1460" i="9"/>
  <c r="D1461" i="9"/>
  <c r="D1462" i="9"/>
  <c r="D1463" i="9"/>
  <c r="D1464" i="9"/>
  <c r="D1465" i="9"/>
  <c r="D1466" i="9"/>
  <c r="D1467" i="9"/>
  <c r="D1468" i="9"/>
  <c r="D1469" i="9"/>
  <c r="D1470" i="9"/>
  <c r="D1471" i="9"/>
  <c r="D1472" i="9"/>
  <c r="D1473" i="9"/>
  <c r="D1474" i="9"/>
  <c r="D1475" i="9"/>
  <c r="D1476" i="9"/>
  <c r="D1477" i="9"/>
  <c r="D1478" i="9"/>
  <c r="D1479" i="9"/>
  <c r="D1480" i="9"/>
  <c r="D1481" i="9"/>
  <c r="D1482" i="9"/>
  <c r="D1483" i="9"/>
  <c r="D1484" i="9"/>
  <c r="D1485" i="9"/>
  <c r="D1486" i="9"/>
  <c r="D1487" i="9"/>
  <c r="D1488" i="9"/>
  <c r="D1489" i="9"/>
  <c r="D1490" i="9"/>
  <c r="D1491" i="9"/>
  <c r="D1492" i="9"/>
  <c r="D1493" i="9"/>
  <c r="D1494" i="9"/>
  <c r="D1495" i="9"/>
  <c r="D1496" i="9"/>
  <c r="D1497" i="9"/>
  <c r="D1498" i="9"/>
  <c r="D1499" i="9"/>
  <c r="D1500" i="9"/>
  <c r="D1501" i="9"/>
  <c r="D1502" i="9"/>
  <c r="D1503" i="9"/>
  <c r="D1504" i="9"/>
  <c r="D1505" i="9"/>
  <c r="D1506" i="9"/>
  <c r="D1507" i="9"/>
  <c r="D1508" i="9"/>
  <c r="D1509" i="9"/>
  <c r="D1510" i="9"/>
  <c r="D1511" i="9"/>
  <c r="D1512" i="9"/>
  <c r="D1513" i="9"/>
  <c r="D1514" i="9"/>
  <c r="D1515" i="9"/>
  <c r="D1516" i="9"/>
  <c r="D1517" i="9"/>
  <c r="D1518" i="9"/>
  <c r="D1519" i="9"/>
  <c r="D1520" i="9"/>
  <c r="D1521" i="9"/>
  <c r="D1522" i="9"/>
  <c r="D1523" i="9"/>
  <c r="D1524" i="9"/>
  <c r="D1525" i="9"/>
  <c r="D1526" i="9"/>
  <c r="D1527" i="9"/>
  <c r="D1528" i="9"/>
  <c r="D1529" i="9"/>
  <c r="D1530" i="9"/>
  <c r="D1531" i="9"/>
  <c r="D1532" i="9"/>
  <c r="D1533" i="9"/>
  <c r="D1534" i="9"/>
  <c r="D1535" i="9"/>
  <c r="D1536" i="9"/>
  <c r="D1537" i="9"/>
  <c r="D1538" i="9"/>
  <c r="D1539" i="9"/>
  <c r="D1540" i="9"/>
  <c r="D1541" i="9"/>
  <c r="D1542" i="9"/>
  <c r="D1543" i="9"/>
  <c r="D1544" i="9"/>
  <c r="D1545" i="9"/>
  <c r="D1546" i="9"/>
  <c r="D1547" i="9"/>
  <c r="D1548" i="9"/>
  <c r="D1549" i="9"/>
  <c r="D1550" i="9"/>
  <c r="D1551" i="9"/>
  <c r="D1552" i="9"/>
  <c r="D1553" i="9"/>
  <c r="D1554" i="9"/>
  <c r="D1555" i="9"/>
  <c r="D1556" i="9"/>
  <c r="D1557" i="9"/>
  <c r="D1558" i="9"/>
  <c r="D1559" i="9"/>
  <c r="D1560" i="9"/>
  <c r="D1561" i="9"/>
  <c r="D1562" i="9"/>
  <c r="D1563" i="9"/>
  <c r="D1564" i="9"/>
  <c r="D1565" i="9"/>
  <c r="D1566" i="9"/>
  <c r="D1567" i="9"/>
  <c r="D1568" i="9"/>
  <c r="D1569" i="9"/>
  <c r="D1570" i="9"/>
  <c r="D1571" i="9"/>
  <c r="D1572" i="9"/>
  <c r="D1573" i="9"/>
  <c r="D1574" i="9"/>
  <c r="D1575" i="9"/>
  <c r="D1576" i="9"/>
  <c r="D1577" i="9"/>
  <c r="D1578" i="9"/>
  <c r="D1579" i="9"/>
  <c r="D1580" i="9"/>
  <c r="D1581" i="9"/>
  <c r="D1582" i="9"/>
  <c r="D1583" i="9"/>
  <c r="D1584" i="9"/>
  <c r="D1585" i="9"/>
  <c r="D1586" i="9"/>
  <c r="D1587" i="9"/>
  <c r="D1588" i="9"/>
  <c r="D1589" i="9"/>
  <c r="D1590" i="9"/>
  <c r="D1591" i="9"/>
  <c r="D1592" i="9"/>
  <c r="D1593" i="9"/>
  <c r="D1594" i="9"/>
  <c r="D1595" i="9"/>
  <c r="D1596" i="9"/>
  <c r="D1597" i="9"/>
  <c r="D1598" i="9"/>
  <c r="D1599" i="9"/>
  <c r="D1600" i="9"/>
  <c r="D1601" i="9"/>
  <c r="D1602" i="9"/>
  <c r="D1603" i="9"/>
  <c r="D1604" i="9"/>
  <c r="D1605" i="9"/>
  <c r="D1606" i="9"/>
  <c r="D1607" i="9"/>
  <c r="D1608" i="9"/>
  <c r="D1609" i="9"/>
  <c r="D1611" i="9"/>
  <c r="D1612" i="9"/>
  <c r="D1613" i="9"/>
  <c r="D1614" i="9"/>
  <c r="D1615" i="9"/>
  <c r="D1616" i="9"/>
  <c r="D1617" i="9"/>
  <c r="D1618" i="9"/>
  <c r="D1619" i="9"/>
  <c r="D1620" i="9"/>
  <c r="D1621" i="9"/>
  <c r="D1622" i="9"/>
  <c r="D1623" i="9"/>
  <c r="D1624" i="9"/>
  <c r="D1625" i="9"/>
  <c r="D1626" i="9"/>
  <c r="D1627" i="9"/>
  <c r="D1628" i="9"/>
  <c r="D1629" i="9"/>
  <c r="D1630" i="9"/>
  <c r="D1631" i="9"/>
  <c r="D1632" i="9"/>
  <c r="D1633" i="9"/>
  <c r="D1634" i="9"/>
  <c r="D1635" i="9"/>
  <c r="D1636" i="9"/>
  <c r="D1637" i="9"/>
  <c r="D1638" i="9"/>
  <c r="D1639" i="9"/>
  <c r="D1640" i="9"/>
  <c r="D1641" i="9"/>
  <c r="D1642" i="9"/>
  <c r="D1643" i="9"/>
  <c r="D1644" i="9"/>
  <c r="D1645" i="9"/>
  <c r="D1646" i="9"/>
  <c r="D1647" i="9"/>
  <c r="D1648" i="9"/>
  <c r="D1649" i="9"/>
  <c r="D1650" i="9"/>
  <c r="D1651" i="9"/>
  <c r="D1652" i="9"/>
  <c r="D1653" i="9"/>
  <c r="D1654" i="9"/>
  <c r="D1655" i="9"/>
  <c r="D1656" i="9"/>
  <c r="D1657" i="9"/>
  <c r="D1658" i="9"/>
  <c r="D1659" i="9"/>
  <c r="D1660" i="9"/>
  <c r="D1661" i="9"/>
  <c r="D1662" i="9"/>
  <c r="D1663" i="9"/>
  <c r="D1664" i="9"/>
  <c r="D1665" i="9"/>
  <c r="D1666" i="9"/>
  <c r="D1667" i="9"/>
  <c r="D1668" i="9"/>
  <c r="D1669" i="9"/>
  <c r="D1670" i="9"/>
  <c r="D1671" i="9"/>
  <c r="D1672" i="9"/>
  <c r="D1673" i="9"/>
  <c r="D1674" i="9"/>
  <c r="D1675" i="9"/>
  <c r="D1676" i="9"/>
  <c r="D1677" i="9"/>
  <c r="D1678" i="9"/>
  <c r="D1679" i="9"/>
  <c r="D1680" i="9"/>
  <c r="D1681" i="9"/>
  <c r="D1682" i="9"/>
  <c r="D1683" i="9"/>
  <c r="D1684" i="9"/>
  <c r="D1685" i="9"/>
  <c r="D1686" i="9"/>
  <c r="D1687" i="9"/>
  <c r="D1688" i="9"/>
  <c r="D1689" i="9"/>
  <c r="D1690" i="9"/>
  <c r="D1691" i="9"/>
  <c r="D1692" i="9"/>
  <c r="D1693" i="9"/>
  <c r="D1694" i="9"/>
  <c r="D1695" i="9"/>
  <c r="D1696" i="9"/>
  <c r="D1697" i="9"/>
  <c r="D1698" i="9"/>
  <c r="D1699" i="9"/>
  <c r="D1700" i="9"/>
  <c r="D1701" i="9"/>
  <c r="D1702" i="9"/>
  <c r="D1703" i="9"/>
  <c r="D1704" i="9"/>
  <c r="D1705" i="9"/>
  <c r="D1706" i="9"/>
  <c r="D1707" i="9"/>
  <c r="D1708" i="9"/>
  <c r="D1709" i="9"/>
  <c r="D1710" i="9"/>
  <c r="D1711" i="9"/>
  <c r="D1712" i="9"/>
  <c r="D1713" i="9"/>
  <c r="D1714" i="9"/>
  <c r="D1715" i="9"/>
  <c r="D1716" i="9"/>
  <c r="D1717" i="9"/>
  <c r="D1718" i="9"/>
  <c r="D1719" i="9"/>
  <c r="D1720" i="9"/>
  <c r="D1721" i="9"/>
  <c r="D1722" i="9"/>
  <c r="D1723" i="9"/>
  <c r="D1724" i="9"/>
  <c r="D1725" i="9"/>
  <c r="D1726" i="9"/>
  <c r="D1727" i="9"/>
  <c r="D1728" i="9"/>
  <c r="D1729" i="9"/>
  <c r="D1730" i="9"/>
  <c r="D1731" i="9"/>
  <c r="D1732" i="9"/>
  <c r="D1733" i="9"/>
  <c r="D1734" i="9"/>
  <c r="D1735" i="9"/>
  <c r="D1736" i="9"/>
  <c r="D1737" i="9"/>
  <c r="D1738" i="9"/>
  <c r="D1739" i="9"/>
  <c r="D1740" i="9"/>
  <c r="D1741" i="9"/>
  <c r="D1742" i="9"/>
  <c r="D1743" i="9"/>
  <c r="D1744" i="9"/>
  <c r="D1745" i="9"/>
  <c r="D1746" i="9"/>
  <c r="D1747" i="9"/>
  <c r="D1748" i="9"/>
  <c r="D1749" i="9"/>
  <c r="D1750" i="9"/>
  <c r="D1751" i="9"/>
  <c r="D1752" i="9"/>
  <c r="D1753" i="9"/>
  <c r="D1754" i="9"/>
  <c r="D1755" i="9"/>
  <c r="D1756" i="9"/>
  <c r="D1757" i="9"/>
  <c r="D1758" i="9"/>
  <c r="D1759" i="9"/>
  <c r="D1760" i="9"/>
  <c r="D1761" i="9"/>
  <c r="D1762" i="9"/>
  <c r="D1763" i="9"/>
  <c r="D1764" i="9"/>
  <c r="D1765" i="9"/>
  <c r="D1766" i="9"/>
  <c r="D1767" i="9"/>
  <c r="D1768" i="9"/>
  <c r="D1769" i="9"/>
  <c r="D1770" i="9"/>
  <c r="D1771" i="9"/>
  <c r="D1772" i="9"/>
  <c r="D1773" i="9"/>
  <c r="D1774" i="9"/>
  <c r="D1775" i="9"/>
  <c r="D1776" i="9"/>
  <c r="D1777" i="9"/>
  <c r="D1778" i="9"/>
  <c r="D1779" i="9"/>
  <c r="D1780" i="9"/>
  <c r="D1781" i="9"/>
  <c r="D1782" i="9"/>
  <c r="D1783" i="9"/>
  <c r="D1784" i="9"/>
  <c r="D1785" i="9"/>
  <c r="D1786" i="9"/>
  <c r="D1787" i="9"/>
  <c r="D1788" i="9"/>
  <c r="D1789" i="9"/>
  <c r="D1790" i="9"/>
  <c r="D1791" i="9"/>
  <c r="D1792" i="9"/>
  <c r="D1793" i="9"/>
  <c r="D1794" i="9"/>
  <c r="D1795" i="9"/>
  <c r="D1796" i="9"/>
  <c r="D1797" i="9"/>
  <c r="D1798" i="9"/>
  <c r="D1799" i="9"/>
  <c r="D1800" i="9"/>
  <c r="D1801" i="9"/>
  <c r="D1802" i="9"/>
  <c r="D1803" i="9"/>
  <c r="D1804" i="9"/>
  <c r="D1805" i="9"/>
  <c r="D1806" i="9"/>
  <c r="D1807" i="9"/>
  <c r="D1808" i="9"/>
  <c r="D1809" i="9"/>
  <c r="D1810" i="9"/>
  <c r="D1811" i="9"/>
  <c r="D1812" i="9"/>
  <c r="D1813" i="9"/>
  <c r="D1814" i="9"/>
  <c r="D1815" i="9"/>
  <c r="D1816" i="9"/>
  <c r="D1817" i="9"/>
  <c r="D1818" i="9"/>
  <c r="D1819" i="9"/>
  <c r="D1820" i="9"/>
  <c r="D1821" i="9"/>
  <c r="D1822" i="9"/>
  <c r="D1823" i="9"/>
  <c r="D1824" i="9"/>
  <c r="D1825" i="9"/>
  <c r="D1826" i="9"/>
  <c r="D1827" i="9"/>
  <c r="D1828" i="9"/>
  <c r="D1829" i="9"/>
  <c r="D1830" i="9"/>
  <c r="D1831" i="9"/>
  <c r="D1832" i="9"/>
  <c r="D1833" i="9"/>
  <c r="D1834" i="9"/>
  <c r="D1835" i="9"/>
  <c r="D1836" i="9"/>
  <c r="D1837" i="9"/>
  <c r="D1838" i="9"/>
  <c r="D1839" i="9"/>
  <c r="D1840" i="9"/>
  <c r="D1841" i="9"/>
  <c r="D1842" i="9"/>
  <c r="D1843" i="9"/>
  <c r="D1844" i="9"/>
  <c r="D1845" i="9"/>
  <c r="D1846" i="9"/>
  <c r="D1847" i="9"/>
  <c r="D1848" i="9"/>
  <c r="D1849" i="9"/>
  <c r="D1850" i="9"/>
  <c r="D1851" i="9"/>
  <c r="D1852" i="9"/>
  <c r="D1853" i="9"/>
  <c r="D1854" i="9"/>
  <c r="D1855" i="9"/>
  <c r="D1856" i="9"/>
  <c r="D1857" i="9"/>
  <c r="D1858" i="9"/>
  <c r="D1859" i="9"/>
  <c r="D1860" i="9"/>
  <c r="D1861" i="9"/>
  <c r="D1862" i="9"/>
  <c r="D1863" i="9"/>
  <c r="D1864" i="9"/>
  <c r="D1865" i="9"/>
  <c r="D1866" i="9"/>
  <c r="D1867" i="9"/>
  <c r="D1868" i="9"/>
  <c r="D1869" i="9"/>
  <c r="D1870" i="9"/>
  <c r="D1871" i="9"/>
  <c r="D1872" i="9"/>
  <c r="D1873" i="9"/>
  <c r="D1874" i="9"/>
  <c r="D1875" i="9"/>
  <c r="D1876" i="9"/>
  <c r="D1877" i="9"/>
  <c r="D1878" i="9"/>
  <c r="D1879" i="9"/>
  <c r="D1880" i="9"/>
  <c r="D1881" i="9"/>
  <c r="D1882" i="9"/>
  <c r="D1883" i="9"/>
  <c r="D1884" i="9"/>
  <c r="D1885" i="9"/>
  <c r="D1886" i="9"/>
  <c r="D1887" i="9"/>
  <c r="D1888" i="9"/>
  <c r="D1889" i="9"/>
  <c r="D1890" i="9"/>
  <c r="D1891" i="9"/>
  <c r="D1892" i="9"/>
  <c r="D1893" i="9"/>
  <c r="D1894" i="9"/>
  <c r="D1895" i="9"/>
  <c r="D1896" i="9"/>
  <c r="D1897" i="9"/>
  <c r="D1898" i="9"/>
  <c r="D1899" i="9"/>
  <c r="D1900" i="9"/>
  <c r="D1901" i="9"/>
  <c r="D1902" i="9"/>
  <c r="D1903" i="9"/>
  <c r="D1904" i="9"/>
  <c r="D1905" i="9"/>
  <c r="D1906" i="9"/>
  <c r="D1907" i="9"/>
  <c r="D1908" i="9"/>
  <c r="D1909" i="9"/>
  <c r="D1910" i="9"/>
  <c r="D1911" i="9"/>
  <c r="D1912" i="9"/>
  <c r="D1913" i="9"/>
  <c r="D1914" i="9"/>
  <c r="D1915" i="9"/>
  <c r="D1916" i="9"/>
  <c r="D1917" i="9"/>
  <c r="D1918" i="9"/>
  <c r="D1919" i="9"/>
  <c r="D1920" i="9"/>
  <c r="D1921" i="9"/>
  <c r="D1922" i="9"/>
  <c r="D1923" i="9"/>
  <c r="D1924" i="9"/>
  <c r="D1925" i="9"/>
  <c r="D1926" i="9"/>
  <c r="D1927" i="9"/>
  <c r="D1928" i="9"/>
  <c r="D1929" i="9"/>
  <c r="D1930" i="9"/>
  <c r="D1931" i="9"/>
  <c r="D1932" i="9"/>
  <c r="D1933" i="9"/>
  <c r="D1934" i="9"/>
  <c r="D1935" i="9"/>
  <c r="D1936" i="9"/>
  <c r="D1937" i="9"/>
  <c r="D1938" i="9"/>
  <c r="D1939" i="9"/>
  <c r="D1940" i="9"/>
  <c r="D1941" i="9"/>
  <c r="D1942" i="9"/>
  <c r="D1943" i="9"/>
  <c r="D1944" i="9"/>
  <c r="D1945" i="9"/>
  <c r="D1946" i="9"/>
  <c r="D1947" i="9"/>
  <c r="D1948" i="9"/>
  <c r="D1949" i="9"/>
  <c r="D1950" i="9"/>
  <c r="D1951" i="9"/>
  <c r="D1952" i="9"/>
  <c r="D1953" i="9"/>
  <c r="D1954" i="9"/>
  <c r="D1955" i="9"/>
  <c r="D1956" i="9"/>
  <c r="D1957" i="9"/>
  <c r="D1958" i="9"/>
  <c r="D1959" i="9"/>
  <c r="D1960" i="9"/>
  <c r="D1961" i="9"/>
  <c r="D1962" i="9"/>
  <c r="D1963" i="9"/>
  <c r="D1964" i="9"/>
  <c r="D1965" i="9"/>
  <c r="D1966" i="9"/>
  <c r="D1967" i="9"/>
  <c r="D1968" i="9"/>
  <c r="D1969" i="9"/>
  <c r="D1970" i="9"/>
  <c r="D1971" i="9"/>
  <c r="D1972" i="9"/>
  <c r="D1973" i="9"/>
  <c r="D1974" i="9"/>
  <c r="D1975" i="9"/>
  <c r="D1976" i="9"/>
  <c r="D1977" i="9"/>
  <c r="D1978" i="9"/>
  <c r="D1979" i="9"/>
  <c r="D1980" i="9"/>
  <c r="D1981" i="9"/>
  <c r="D1982" i="9"/>
  <c r="D1983" i="9"/>
  <c r="D1984" i="9"/>
  <c r="D1985" i="9"/>
  <c r="D1986" i="9"/>
  <c r="D1987" i="9"/>
  <c r="D1988" i="9"/>
  <c r="D1989" i="9"/>
  <c r="D1990" i="9"/>
  <c r="D1991" i="9"/>
  <c r="D1992" i="9"/>
  <c r="D1993" i="9"/>
  <c r="D1994" i="9"/>
  <c r="D1995" i="9"/>
  <c r="D1996" i="9"/>
  <c r="D1997" i="9"/>
  <c r="D1998" i="9"/>
  <c r="D1999" i="9"/>
  <c r="D2000" i="9"/>
  <c r="D2001" i="9"/>
  <c r="D2002" i="9"/>
  <c r="D2003" i="9"/>
  <c r="D2004" i="9"/>
  <c r="D2005" i="9"/>
  <c r="D2006" i="9"/>
  <c r="D2007" i="9"/>
  <c r="D2008" i="9"/>
  <c r="D2009" i="9"/>
  <c r="D2010" i="9"/>
  <c r="D2011" i="9"/>
  <c r="D2012" i="9"/>
  <c r="D2013" i="9"/>
  <c r="D2014" i="9"/>
  <c r="D2015" i="9"/>
  <c r="D2016" i="9"/>
  <c r="D2017" i="9"/>
  <c r="D2018" i="9"/>
  <c r="D2019" i="9"/>
  <c r="D2020" i="9"/>
  <c r="D2021" i="9"/>
  <c r="D2022" i="9"/>
  <c r="D2023" i="9"/>
  <c r="D2024" i="9"/>
  <c r="D2025" i="9"/>
  <c r="D2026" i="9"/>
  <c r="D2027" i="9"/>
  <c r="D2028" i="9"/>
  <c r="D2029" i="9"/>
  <c r="D2030" i="9"/>
  <c r="D2031" i="9"/>
  <c r="D2032" i="9"/>
  <c r="D2033" i="9"/>
  <c r="D2034" i="9"/>
  <c r="D2035" i="9"/>
  <c r="D2036" i="9"/>
  <c r="D2037" i="9"/>
  <c r="D2038" i="9"/>
  <c r="D2039" i="9"/>
  <c r="D2040" i="9"/>
  <c r="D2041" i="9"/>
  <c r="D2042" i="9"/>
  <c r="D2043" i="9"/>
  <c r="D2044" i="9"/>
  <c r="D2045" i="9"/>
  <c r="D2046" i="9"/>
  <c r="D2047" i="9"/>
  <c r="D2048" i="9"/>
  <c r="D2049" i="9"/>
  <c r="D2050" i="9"/>
  <c r="D2051" i="9"/>
  <c r="D2052" i="9"/>
  <c r="D2053" i="9"/>
  <c r="D2054" i="9"/>
  <c r="D2055" i="9"/>
  <c r="D2056" i="9"/>
  <c r="D2057" i="9"/>
  <c r="D2058" i="9"/>
  <c r="D2059" i="9"/>
  <c r="D2060" i="9"/>
  <c r="D2061" i="9"/>
  <c r="D2062" i="9"/>
  <c r="D2063" i="9"/>
  <c r="D2064" i="9"/>
  <c r="D2065" i="9"/>
  <c r="D2066" i="9"/>
  <c r="D2067" i="9"/>
  <c r="D2068" i="9"/>
  <c r="D2069" i="9"/>
  <c r="D2070" i="9"/>
  <c r="D2071" i="9"/>
  <c r="D2072" i="9"/>
  <c r="D2073" i="9"/>
  <c r="D2074" i="9"/>
  <c r="D2075" i="9"/>
  <c r="D2076" i="9"/>
  <c r="D2077" i="9"/>
  <c r="D2078" i="9"/>
  <c r="D2079" i="9"/>
  <c r="D2080" i="9"/>
  <c r="D2081" i="9"/>
  <c r="D2082" i="9"/>
  <c r="D2083" i="9"/>
  <c r="D2084" i="9"/>
  <c r="D2085" i="9"/>
  <c r="D2086" i="9"/>
  <c r="D2087" i="9"/>
  <c r="D2088" i="9"/>
  <c r="D2089" i="9"/>
  <c r="D2090" i="9"/>
  <c r="D2091" i="9"/>
  <c r="D2092" i="9"/>
  <c r="D2093" i="9"/>
  <c r="D2094" i="9"/>
  <c r="D2095" i="9"/>
  <c r="D2096" i="9"/>
  <c r="D2097" i="9"/>
  <c r="D2098" i="9"/>
  <c r="D2099" i="9"/>
  <c r="D2100" i="9"/>
  <c r="D2101" i="9"/>
  <c r="D2102" i="9"/>
  <c r="D2103" i="9"/>
  <c r="D2104" i="9"/>
  <c r="D2105" i="9"/>
  <c r="D2106" i="9"/>
  <c r="D2107" i="9"/>
  <c r="D2108" i="9"/>
  <c r="D2109" i="9"/>
  <c r="D2110" i="9"/>
  <c r="D2111" i="9"/>
  <c r="D2112" i="9"/>
  <c r="D2113" i="9"/>
  <c r="D2114" i="9"/>
  <c r="D2115" i="9"/>
  <c r="D2116" i="9"/>
  <c r="D2117" i="9"/>
  <c r="D2118" i="9"/>
  <c r="D2119" i="9"/>
  <c r="D2120" i="9"/>
  <c r="D2121" i="9"/>
  <c r="D2122" i="9"/>
  <c r="D2123" i="9"/>
  <c r="D2124" i="9"/>
  <c r="D2125" i="9"/>
  <c r="D2126" i="9"/>
  <c r="D2127" i="9"/>
  <c r="D2128" i="9"/>
  <c r="D2129" i="9"/>
  <c r="D2130" i="9"/>
  <c r="D2131" i="9"/>
  <c r="D2132" i="9"/>
  <c r="D2133" i="9"/>
  <c r="D2134" i="9"/>
  <c r="D2135" i="9"/>
  <c r="D2136" i="9"/>
  <c r="D2137" i="9"/>
  <c r="D2138" i="9"/>
  <c r="D2139" i="9"/>
  <c r="D2140" i="9"/>
  <c r="D2141" i="9"/>
  <c r="D2142" i="9"/>
  <c r="D2143" i="9"/>
  <c r="D2144" i="9"/>
  <c r="D2145" i="9"/>
  <c r="D2146" i="9"/>
  <c r="D2147" i="9"/>
  <c r="D2148" i="9"/>
  <c r="D2149" i="9"/>
  <c r="D2150" i="9"/>
  <c r="D2151" i="9"/>
  <c r="D2152" i="9"/>
  <c r="D2153" i="9"/>
  <c r="D2154" i="9"/>
  <c r="D2155" i="9"/>
  <c r="D2156" i="9"/>
  <c r="D2157" i="9"/>
  <c r="D2158" i="9"/>
  <c r="D2159" i="9"/>
  <c r="D2160" i="9"/>
  <c r="D2161" i="9"/>
  <c r="D2162" i="9"/>
  <c r="D2163" i="9"/>
  <c r="D2164" i="9"/>
  <c r="D2165" i="9"/>
  <c r="D2166" i="9"/>
  <c r="D2167" i="9"/>
  <c r="D2168" i="9"/>
  <c r="D2169" i="9"/>
  <c r="D2170" i="9"/>
  <c r="D2171" i="9"/>
  <c r="D2172" i="9"/>
  <c r="D2173" i="9"/>
  <c r="D2174" i="9"/>
  <c r="D2175" i="9"/>
  <c r="D2176" i="9"/>
  <c r="D2177" i="9"/>
  <c r="D2178" i="9"/>
  <c r="D2179" i="9"/>
  <c r="D2180" i="9"/>
  <c r="D2181" i="9"/>
  <c r="D2182" i="9"/>
  <c r="D2183" i="9"/>
  <c r="D2184" i="9"/>
  <c r="D2185" i="9"/>
  <c r="D2186" i="9"/>
  <c r="D2187" i="9"/>
  <c r="D2188" i="9"/>
  <c r="D2189" i="9"/>
  <c r="D2190" i="9"/>
  <c r="D2191" i="9"/>
  <c r="D2192" i="9"/>
  <c r="D2193" i="9"/>
  <c r="D2194" i="9"/>
  <c r="D2195" i="9"/>
  <c r="D2196" i="9"/>
  <c r="D2197" i="9"/>
  <c r="D2198" i="9"/>
  <c r="D2199" i="9"/>
  <c r="D2200" i="9"/>
  <c r="D2201" i="9"/>
  <c r="D2202" i="9"/>
  <c r="D2203" i="9"/>
  <c r="D2204" i="9"/>
  <c r="D2205" i="9"/>
  <c r="D2206" i="9"/>
  <c r="D2207" i="9"/>
  <c r="D2208" i="9"/>
  <c r="D2209" i="9"/>
  <c r="D2210" i="9"/>
  <c r="D2211" i="9"/>
  <c r="D2212" i="9"/>
  <c r="D2213" i="9"/>
  <c r="D2214" i="9"/>
  <c r="D2215" i="9"/>
  <c r="D2216" i="9"/>
  <c r="D2217" i="9"/>
  <c r="D2218" i="9"/>
  <c r="D2219" i="9"/>
  <c r="D2220" i="9"/>
  <c r="D2221" i="9"/>
  <c r="D2222" i="9"/>
  <c r="D2223" i="9"/>
  <c r="D2224" i="9"/>
  <c r="D2225" i="9"/>
  <c r="D2226" i="9"/>
  <c r="D2227" i="9"/>
  <c r="D2228" i="9"/>
  <c r="D2229" i="9"/>
  <c r="D2230" i="9"/>
  <c r="D2231" i="9"/>
  <c r="D2232" i="9"/>
  <c r="D2233" i="9"/>
  <c r="D2234" i="9"/>
  <c r="D2235" i="9"/>
  <c r="D2236" i="9"/>
  <c r="D2237" i="9"/>
  <c r="D2238" i="9"/>
  <c r="D2239" i="9"/>
  <c r="D2240" i="9"/>
  <c r="D2241" i="9"/>
  <c r="D2242" i="9"/>
  <c r="D2243" i="9"/>
  <c r="D2244" i="9"/>
  <c r="D2245" i="9"/>
  <c r="D2246" i="9"/>
  <c r="D2247" i="9"/>
  <c r="D2248" i="9"/>
  <c r="D2249" i="9"/>
  <c r="D2250" i="9"/>
  <c r="D2251" i="9"/>
  <c r="D2252" i="9"/>
  <c r="D2253" i="9"/>
  <c r="D2254" i="9"/>
  <c r="D2255" i="9"/>
  <c r="D2256" i="9"/>
  <c r="D2257" i="9"/>
  <c r="D2258" i="9"/>
  <c r="D2259" i="9"/>
  <c r="D2260" i="9"/>
  <c r="D2261" i="9"/>
  <c r="D2262" i="9"/>
  <c r="D2263" i="9"/>
  <c r="D2264" i="9"/>
  <c r="D2265" i="9"/>
  <c r="D2266" i="9"/>
  <c r="D2267" i="9"/>
  <c r="D2268" i="9"/>
  <c r="D2269" i="9"/>
  <c r="D2270" i="9"/>
  <c r="D2271" i="9"/>
  <c r="D2272" i="9"/>
  <c r="D2273" i="9"/>
  <c r="D2274" i="9"/>
  <c r="D2275" i="9"/>
  <c r="D2276" i="9"/>
  <c r="D2277" i="9"/>
  <c r="D2278" i="9"/>
  <c r="D2279" i="9"/>
  <c r="D2280" i="9"/>
  <c r="D2281" i="9"/>
  <c r="D2282" i="9"/>
  <c r="D2283" i="9"/>
  <c r="D2284" i="9"/>
  <c r="D2285" i="9"/>
  <c r="D2286" i="9"/>
  <c r="D2287" i="9"/>
  <c r="D2288" i="9"/>
  <c r="D2289" i="9"/>
  <c r="D2290" i="9"/>
  <c r="D2291" i="9"/>
  <c r="D2292" i="9"/>
  <c r="D2293" i="9"/>
  <c r="D2294" i="9"/>
  <c r="D2295" i="9"/>
  <c r="D2296" i="9"/>
  <c r="D2297" i="9"/>
  <c r="D2298" i="9"/>
  <c r="D2299" i="9"/>
  <c r="D2300" i="9"/>
  <c r="D2301" i="9"/>
  <c r="D2302" i="9"/>
  <c r="D2303" i="9"/>
  <c r="D2304" i="9"/>
  <c r="D2305" i="9"/>
  <c r="D2306" i="9"/>
  <c r="D2307" i="9"/>
  <c r="D2308" i="9"/>
  <c r="D2309" i="9"/>
  <c r="D2310" i="9"/>
  <c r="D2311" i="9"/>
  <c r="D2312" i="9"/>
  <c r="D2313" i="9"/>
  <c r="D2314" i="9"/>
  <c r="D2315" i="9"/>
  <c r="D2316" i="9"/>
  <c r="D2317" i="9"/>
  <c r="D2318" i="9"/>
  <c r="D2319" i="9"/>
  <c r="D2320" i="9"/>
  <c r="D2321" i="9"/>
  <c r="D2322" i="9"/>
  <c r="D2323" i="9"/>
  <c r="D2324" i="9"/>
  <c r="D2325" i="9"/>
  <c r="D2326" i="9"/>
  <c r="D2327" i="9"/>
  <c r="D2328" i="9"/>
  <c r="D2329" i="9"/>
  <c r="D2330" i="9"/>
  <c r="D2331" i="9"/>
  <c r="D2332" i="9"/>
  <c r="D2333" i="9"/>
  <c r="D2334" i="9"/>
  <c r="D2335" i="9"/>
  <c r="D2336" i="9"/>
  <c r="D2337" i="9"/>
  <c r="D2338" i="9"/>
  <c r="D2339" i="9"/>
  <c r="D2340" i="9"/>
  <c r="D2341" i="9"/>
  <c r="D2342" i="9"/>
  <c r="D2343" i="9"/>
  <c r="D2344" i="9"/>
  <c r="D2345" i="9"/>
  <c r="D2346" i="9"/>
  <c r="D2347" i="9"/>
  <c r="D2348" i="9"/>
  <c r="D2349" i="9"/>
  <c r="D2350" i="9"/>
  <c r="D2351" i="9"/>
  <c r="D2352" i="9"/>
  <c r="D2353" i="9"/>
  <c r="D2354" i="9"/>
  <c r="D2355" i="9"/>
  <c r="D2356" i="9"/>
  <c r="D2357" i="9"/>
  <c r="D2358" i="9"/>
  <c r="D2359" i="9"/>
  <c r="D2360" i="9"/>
  <c r="D2361" i="9"/>
  <c r="D2362" i="9"/>
  <c r="D2363" i="9"/>
  <c r="D2364" i="9"/>
  <c r="D2365" i="9"/>
  <c r="D2366" i="9"/>
  <c r="D2367" i="9"/>
  <c r="D2368" i="9"/>
  <c r="D2369" i="9"/>
  <c r="D2370" i="9"/>
  <c r="D2371" i="9"/>
  <c r="D2372" i="9"/>
  <c r="D2373" i="9"/>
  <c r="D2374" i="9"/>
  <c r="D2375" i="9"/>
  <c r="D2376" i="9"/>
  <c r="D2377" i="9"/>
  <c r="D2378" i="9"/>
  <c r="D2379" i="9"/>
  <c r="D2380" i="9"/>
  <c r="D2381" i="9"/>
  <c r="D2382" i="9"/>
  <c r="D2383" i="9"/>
  <c r="D2384" i="9"/>
  <c r="D2385" i="9"/>
  <c r="D2386" i="9"/>
  <c r="D2387" i="9"/>
  <c r="D2388" i="9"/>
  <c r="D2389" i="9"/>
  <c r="D2390" i="9"/>
  <c r="D2391" i="9"/>
  <c r="D2392" i="9"/>
  <c r="D2393" i="9"/>
  <c r="D2394" i="9"/>
  <c r="D2395" i="9"/>
  <c r="D2396" i="9"/>
  <c r="D2397" i="9"/>
  <c r="D2398" i="9"/>
  <c r="D2399" i="9"/>
  <c r="D2400" i="9"/>
  <c r="D2401" i="9"/>
  <c r="D2402" i="9"/>
  <c r="D2403" i="9"/>
  <c r="D2404" i="9"/>
  <c r="D2405" i="9"/>
  <c r="D2406" i="9"/>
  <c r="D2407" i="9"/>
  <c r="D2408" i="9"/>
  <c r="D2409" i="9"/>
  <c r="D2410" i="9"/>
  <c r="D2411" i="9"/>
  <c r="D2412" i="9"/>
  <c r="D2413" i="9"/>
  <c r="D2414" i="9"/>
  <c r="D2415" i="9"/>
  <c r="D2416" i="9"/>
  <c r="D2417" i="9"/>
  <c r="D2418" i="9"/>
  <c r="D2419" i="9"/>
  <c r="D2420" i="9"/>
  <c r="D2421" i="9"/>
  <c r="D2422" i="9"/>
  <c r="D2423" i="9"/>
  <c r="D2424" i="9"/>
  <c r="D2425" i="9"/>
  <c r="D2426" i="9"/>
  <c r="D2427" i="9"/>
  <c r="D2428" i="9"/>
  <c r="D2429" i="9"/>
  <c r="D2430" i="9"/>
  <c r="D2431" i="9"/>
  <c r="D2432" i="9"/>
  <c r="D2433" i="9"/>
  <c r="D2434" i="9"/>
  <c r="D2435" i="9"/>
  <c r="D2436" i="9"/>
  <c r="D2437" i="9"/>
  <c r="D2438" i="9"/>
  <c r="D2439" i="9"/>
  <c r="D2440" i="9"/>
  <c r="D2441" i="9"/>
  <c r="D2442" i="9"/>
  <c r="D2443" i="9"/>
  <c r="D2444" i="9"/>
  <c r="D2445" i="9"/>
  <c r="D2446" i="9"/>
  <c r="D2447" i="9"/>
  <c r="D2448" i="9"/>
  <c r="D2449" i="9"/>
  <c r="D2450" i="9"/>
  <c r="D2451" i="9"/>
  <c r="D2452" i="9"/>
  <c r="D2453" i="9"/>
  <c r="D2454" i="9"/>
  <c r="D2455" i="9"/>
  <c r="D2456" i="9"/>
  <c r="D2457" i="9"/>
  <c r="D2458" i="9"/>
  <c r="D2459" i="9"/>
  <c r="D2460" i="9"/>
  <c r="D2461" i="9"/>
  <c r="D2462" i="9"/>
  <c r="D2463" i="9"/>
  <c r="D2464" i="9"/>
  <c r="D2465" i="9"/>
  <c r="D2466" i="9"/>
  <c r="D2467" i="9"/>
  <c r="D2468" i="9"/>
  <c r="D2469" i="9"/>
  <c r="D2470" i="9"/>
  <c r="D2471" i="9"/>
  <c r="D2472" i="9"/>
  <c r="D2473" i="9"/>
  <c r="D2474" i="9"/>
  <c r="D2475" i="9"/>
  <c r="D2476" i="9"/>
  <c r="D2477" i="9"/>
  <c r="D2478" i="9"/>
  <c r="D2479" i="9"/>
  <c r="D2480" i="9"/>
  <c r="D2481" i="9"/>
  <c r="D2482" i="9"/>
  <c r="D2483" i="9"/>
  <c r="D2484" i="9"/>
  <c r="D2485" i="9"/>
  <c r="D2486" i="9"/>
  <c r="D2487" i="9"/>
  <c r="D2488" i="9"/>
  <c r="D2489" i="9"/>
  <c r="D2490" i="9"/>
  <c r="D2491" i="9"/>
  <c r="D2492" i="9"/>
  <c r="D2493" i="9"/>
  <c r="D2494" i="9"/>
  <c r="D2495" i="9"/>
  <c r="D2496" i="9"/>
  <c r="D2497" i="9"/>
  <c r="D2498" i="9"/>
  <c r="D2499" i="9"/>
  <c r="D2500" i="9"/>
  <c r="D2501" i="9"/>
  <c r="D2502" i="9"/>
  <c r="D2503" i="9"/>
  <c r="D2504" i="9"/>
  <c r="D2505" i="9"/>
  <c r="D2506" i="9"/>
  <c r="D2507" i="9"/>
  <c r="D2508" i="9"/>
  <c r="D2509" i="9"/>
  <c r="D2510" i="9"/>
  <c r="D2511" i="9"/>
  <c r="D2512" i="9"/>
  <c r="D2513" i="9"/>
  <c r="D2514" i="9"/>
  <c r="D2515" i="9"/>
  <c r="D2516" i="9"/>
  <c r="D2517" i="9"/>
  <c r="D2518" i="9"/>
  <c r="D2519" i="9"/>
  <c r="D2520" i="9"/>
  <c r="D2521" i="9"/>
  <c r="D2522" i="9"/>
  <c r="D2523" i="9"/>
  <c r="D2524" i="9"/>
  <c r="D2525" i="9"/>
  <c r="D2526" i="9"/>
  <c r="D2527" i="9"/>
  <c r="D2528" i="9"/>
  <c r="D2529" i="9"/>
  <c r="D2530" i="9"/>
  <c r="D2531" i="9"/>
  <c r="D2532" i="9"/>
  <c r="D2533" i="9"/>
  <c r="D2534" i="9"/>
  <c r="D2535" i="9"/>
  <c r="D2536" i="9"/>
  <c r="D2537" i="9"/>
  <c r="D2538" i="9"/>
  <c r="D2539" i="9"/>
  <c r="D2540" i="9"/>
  <c r="D2541" i="9"/>
  <c r="D2542" i="9"/>
  <c r="D2543" i="9"/>
  <c r="D2544" i="9"/>
  <c r="D2545" i="9"/>
  <c r="D2546" i="9"/>
  <c r="D2547" i="9"/>
  <c r="D2548" i="9"/>
  <c r="D2549" i="9"/>
  <c r="D2550" i="9"/>
  <c r="D2551" i="9"/>
  <c r="D2552" i="9"/>
  <c r="D2553" i="9"/>
  <c r="D2554" i="9"/>
  <c r="D2555" i="9"/>
  <c r="D2556" i="9"/>
  <c r="D2557" i="9"/>
  <c r="D2558" i="9"/>
  <c r="D2559" i="9"/>
  <c r="D2560" i="9"/>
  <c r="D2561" i="9"/>
  <c r="D2562" i="9"/>
  <c r="D2563" i="9"/>
  <c r="D2564" i="9"/>
  <c r="D2565" i="9"/>
  <c r="D2566" i="9"/>
  <c r="D2567" i="9"/>
  <c r="D2568" i="9"/>
  <c r="D2569" i="9"/>
  <c r="D2570" i="9"/>
  <c r="D2571" i="9"/>
  <c r="D2572" i="9"/>
  <c r="D2573" i="9"/>
  <c r="D2574" i="9"/>
  <c r="D2575" i="9"/>
  <c r="D2576" i="9"/>
  <c r="D2577" i="9"/>
  <c r="D2578" i="9"/>
  <c r="D2579" i="9"/>
  <c r="D2580" i="9"/>
  <c r="D2581" i="9"/>
  <c r="D2582" i="9"/>
  <c r="D2583" i="9"/>
  <c r="D2584" i="9"/>
  <c r="D2585" i="9"/>
  <c r="D2586" i="9"/>
  <c r="D2587" i="9"/>
  <c r="D2588" i="9"/>
  <c r="D2589" i="9"/>
  <c r="D2590" i="9"/>
  <c r="D2591" i="9"/>
  <c r="D2592" i="9"/>
  <c r="D2593" i="9"/>
  <c r="D2594" i="9"/>
  <c r="D2595" i="9"/>
  <c r="D2596" i="9"/>
  <c r="D2597" i="9"/>
  <c r="D2598" i="9"/>
  <c r="D2599" i="9"/>
  <c r="D2600" i="9"/>
  <c r="D2601" i="9"/>
  <c r="D2602" i="9"/>
  <c r="D2603" i="9"/>
  <c r="D2604" i="9"/>
  <c r="D2605" i="9"/>
  <c r="D2606" i="9"/>
  <c r="D2607" i="9"/>
  <c r="D2608" i="9"/>
  <c r="D2609" i="9"/>
  <c r="D2610" i="9"/>
  <c r="D2611" i="9"/>
  <c r="D2612" i="9"/>
  <c r="D2613" i="9"/>
  <c r="D2614" i="9"/>
  <c r="D2615" i="9"/>
  <c r="D2616" i="9"/>
  <c r="D2617" i="9"/>
  <c r="D2618" i="9"/>
  <c r="D2619" i="9"/>
  <c r="D2620" i="9"/>
  <c r="D2621" i="9"/>
  <c r="D2622" i="9"/>
  <c r="D2623" i="9"/>
  <c r="D2624" i="9"/>
  <c r="D2625" i="9"/>
  <c r="D2626" i="9"/>
  <c r="D2627" i="9"/>
  <c r="D2628" i="9"/>
  <c r="D2629" i="9"/>
  <c r="D2630" i="9"/>
  <c r="D2631" i="9"/>
  <c r="D2632" i="9"/>
  <c r="D2633" i="9"/>
  <c r="D2634" i="9"/>
  <c r="D2635" i="9"/>
  <c r="D2636" i="9"/>
  <c r="D2637" i="9"/>
  <c r="D2638" i="9"/>
  <c r="D2639" i="9"/>
  <c r="D2640" i="9"/>
  <c r="D2641" i="9"/>
  <c r="D2642" i="9"/>
  <c r="D2643" i="9"/>
  <c r="D2644" i="9"/>
  <c r="D2645" i="9"/>
  <c r="D2646" i="9"/>
  <c r="D2647" i="9"/>
  <c r="D2648" i="9"/>
  <c r="D2649" i="9"/>
  <c r="D2650" i="9"/>
  <c r="D2651" i="9"/>
  <c r="D2652" i="9"/>
  <c r="D2653" i="9"/>
  <c r="D2654" i="9"/>
  <c r="D2655" i="9"/>
  <c r="D2656" i="9"/>
  <c r="D2657" i="9"/>
  <c r="D2658" i="9"/>
  <c r="D2659" i="9"/>
  <c r="D2660" i="9"/>
  <c r="D2661" i="9"/>
  <c r="D2662" i="9"/>
  <c r="D2663" i="9"/>
  <c r="D2664" i="9"/>
  <c r="D2665" i="9"/>
  <c r="D2666" i="9"/>
  <c r="D2667" i="9"/>
  <c r="D2668" i="9"/>
  <c r="D2669" i="9"/>
  <c r="D2670" i="9"/>
  <c r="D2671" i="9"/>
  <c r="D2672" i="9"/>
  <c r="D2673" i="9"/>
  <c r="D2674" i="9"/>
  <c r="D2675" i="9"/>
  <c r="D2676" i="9"/>
  <c r="D2677" i="9"/>
  <c r="D2678" i="9"/>
  <c r="D2679" i="9"/>
  <c r="D2680" i="9"/>
  <c r="D2681" i="9"/>
  <c r="D2682" i="9"/>
  <c r="D2683" i="9"/>
  <c r="D2684" i="9"/>
  <c r="D2685" i="9"/>
  <c r="D2686" i="9"/>
  <c r="D2687" i="9"/>
  <c r="D2688" i="9"/>
  <c r="D2689" i="9"/>
  <c r="D2690" i="9"/>
  <c r="D2691" i="9"/>
  <c r="D2692" i="9"/>
  <c r="D2693" i="9"/>
  <c r="D2694" i="9"/>
  <c r="D2695" i="9"/>
  <c r="D2696" i="9"/>
  <c r="D2697" i="9"/>
  <c r="D2698" i="9"/>
  <c r="D2699" i="9"/>
  <c r="D2700" i="9"/>
  <c r="D2701" i="9"/>
  <c r="D2702" i="9"/>
  <c r="D2703" i="9"/>
  <c r="D2704" i="9"/>
  <c r="D2705" i="9"/>
  <c r="D2706" i="9"/>
  <c r="D2707" i="9"/>
  <c r="D2708" i="9"/>
  <c r="D2709" i="9"/>
  <c r="D2710" i="9"/>
  <c r="D2711" i="9"/>
  <c r="D2712" i="9"/>
  <c r="D2713" i="9"/>
  <c r="D2714" i="9"/>
  <c r="D2715" i="9"/>
  <c r="D2716" i="9"/>
  <c r="D2717" i="9"/>
  <c r="D2718" i="9"/>
  <c r="D2719" i="9"/>
  <c r="D2720" i="9"/>
  <c r="D2721" i="9"/>
  <c r="D2722" i="9"/>
  <c r="D2723" i="9"/>
  <c r="D2724" i="9"/>
  <c r="D2725" i="9"/>
  <c r="D2726" i="9"/>
  <c r="D2727" i="9"/>
  <c r="D2728" i="9"/>
  <c r="D2729" i="9"/>
  <c r="D2730" i="9"/>
  <c r="D2731" i="9"/>
  <c r="D2732" i="9"/>
  <c r="D2733" i="9"/>
  <c r="D2734" i="9"/>
  <c r="D2735" i="9"/>
  <c r="D2736" i="9"/>
  <c r="D2737" i="9"/>
  <c r="D2738" i="9"/>
  <c r="D2739" i="9"/>
  <c r="D2740" i="9"/>
  <c r="D2741" i="9"/>
  <c r="D2742" i="9"/>
  <c r="D2743" i="9"/>
  <c r="D2744" i="9"/>
  <c r="D2745" i="9"/>
  <c r="D2746" i="9"/>
  <c r="D2747" i="9"/>
  <c r="D2748" i="9"/>
  <c r="D2749" i="9"/>
  <c r="D2750" i="9"/>
  <c r="D2751" i="9"/>
  <c r="D2752" i="9"/>
  <c r="D2753" i="9"/>
  <c r="D2754" i="9"/>
  <c r="D2755" i="9"/>
  <c r="D2756" i="9"/>
  <c r="D2757" i="9"/>
  <c r="D2758" i="9"/>
  <c r="D2759" i="9"/>
  <c r="D2760" i="9"/>
  <c r="D2761" i="9"/>
  <c r="D2762" i="9"/>
  <c r="D2763" i="9"/>
  <c r="D2764" i="9"/>
  <c r="D2765" i="9"/>
  <c r="D2766" i="9"/>
  <c r="D2767" i="9"/>
  <c r="D2768" i="9"/>
  <c r="D2769" i="9"/>
  <c r="D2770" i="9"/>
  <c r="D2771" i="9"/>
  <c r="D2772" i="9"/>
  <c r="D2773" i="9"/>
  <c r="D2774" i="9"/>
  <c r="D2775" i="9"/>
  <c r="D2776" i="9"/>
  <c r="D2777" i="9"/>
  <c r="D2778" i="9"/>
  <c r="D2779" i="9"/>
  <c r="D2780" i="9"/>
  <c r="D2781" i="9"/>
  <c r="D2782" i="9"/>
  <c r="D2783" i="9"/>
  <c r="D2784" i="9"/>
  <c r="D2785" i="9"/>
  <c r="D2786" i="9"/>
  <c r="D2787" i="9"/>
  <c r="D2788" i="9"/>
  <c r="D2789" i="9"/>
  <c r="D2790" i="9"/>
  <c r="D2791" i="9"/>
  <c r="D2792" i="9"/>
  <c r="D2793" i="9"/>
  <c r="D2794" i="9"/>
  <c r="D2795" i="9"/>
  <c r="D2796" i="9"/>
  <c r="D2797" i="9"/>
  <c r="D2798" i="9"/>
  <c r="D2799" i="9"/>
  <c r="D2800" i="9"/>
  <c r="D2801" i="9"/>
  <c r="D2802" i="9"/>
  <c r="D2803" i="9"/>
  <c r="D2804" i="9"/>
  <c r="D2805" i="9"/>
  <c r="D2806" i="9"/>
  <c r="D2807" i="9"/>
  <c r="D2808" i="9"/>
  <c r="D2809" i="9"/>
  <c r="D2810" i="9"/>
  <c r="D2811" i="9"/>
  <c r="D2812" i="9"/>
  <c r="D2813" i="9"/>
  <c r="D2814" i="9"/>
  <c r="D2815" i="9"/>
  <c r="D2816" i="9"/>
  <c r="D2817" i="9"/>
  <c r="D2818" i="9"/>
  <c r="D2819" i="9"/>
  <c r="D2820" i="9"/>
  <c r="D2821" i="9"/>
  <c r="D2822" i="9"/>
  <c r="D2823" i="9"/>
  <c r="D2824" i="9"/>
  <c r="D2825" i="9"/>
  <c r="D2826" i="9"/>
  <c r="D2827" i="9"/>
  <c r="D2828" i="9"/>
  <c r="D2829" i="9"/>
  <c r="D2830" i="9"/>
  <c r="D2831" i="9"/>
  <c r="D2832" i="9"/>
  <c r="D2833" i="9"/>
  <c r="D2834" i="9"/>
  <c r="D2835" i="9"/>
  <c r="D2836" i="9"/>
  <c r="D2837" i="9"/>
  <c r="D2838" i="9"/>
  <c r="D2839" i="9"/>
  <c r="D2840" i="9"/>
  <c r="D2841" i="9"/>
  <c r="D2842" i="9"/>
  <c r="D2843" i="9"/>
  <c r="D2844" i="9"/>
  <c r="D2845" i="9"/>
  <c r="D2846" i="9"/>
  <c r="D2847" i="9"/>
  <c r="D2848" i="9"/>
  <c r="D2849" i="9"/>
  <c r="D2850" i="9"/>
  <c r="D2851" i="9"/>
  <c r="D2852" i="9"/>
  <c r="D2853" i="9"/>
  <c r="D2854" i="9"/>
  <c r="D2855" i="9"/>
  <c r="D2856" i="9"/>
  <c r="D2857" i="9"/>
  <c r="D2858" i="9"/>
  <c r="D2859" i="9"/>
  <c r="D2860" i="9"/>
  <c r="D2861" i="9"/>
  <c r="D2862" i="9"/>
  <c r="D2863" i="9"/>
  <c r="D2864" i="9"/>
  <c r="D2865" i="9"/>
  <c r="D2866" i="9"/>
  <c r="D2867" i="9"/>
  <c r="D2868" i="9"/>
  <c r="D2869" i="9"/>
  <c r="D2870" i="9"/>
  <c r="D2871" i="9"/>
  <c r="D2872" i="9"/>
  <c r="D2873" i="9"/>
  <c r="D2874" i="9"/>
  <c r="D2875" i="9"/>
  <c r="D2876" i="9"/>
  <c r="D2877" i="9"/>
  <c r="D2878" i="9"/>
  <c r="D2879" i="9"/>
  <c r="D2880" i="9"/>
  <c r="D2881" i="9"/>
  <c r="D2882" i="9"/>
  <c r="D2883" i="9"/>
  <c r="D2884" i="9"/>
  <c r="D2885" i="9"/>
  <c r="D2886" i="9"/>
  <c r="D2887" i="9"/>
  <c r="D2888" i="9"/>
  <c r="D2889" i="9"/>
  <c r="D2890" i="9"/>
  <c r="D2891" i="9"/>
  <c r="D2892" i="9"/>
  <c r="D2893" i="9"/>
  <c r="D2894" i="9"/>
  <c r="D2895" i="9"/>
  <c r="D2896" i="9"/>
  <c r="D2897" i="9"/>
  <c r="D2898" i="9"/>
  <c r="D2899" i="9"/>
  <c r="D2900" i="9"/>
  <c r="D2901" i="9"/>
  <c r="D2902" i="9"/>
  <c r="D2903" i="9"/>
  <c r="D2904" i="9"/>
  <c r="D2905" i="9"/>
  <c r="D2906" i="9"/>
  <c r="D2907" i="9"/>
  <c r="D2908" i="9"/>
  <c r="D2909" i="9"/>
  <c r="D2910" i="9"/>
  <c r="D2911" i="9"/>
  <c r="D2912" i="9"/>
  <c r="D2913" i="9"/>
  <c r="D2914" i="9"/>
  <c r="D2915" i="9"/>
  <c r="D2916" i="9"/>
  <c r="D2917" i="9"/>
  <c r="D2918" i="9"/>
  <c r="D2919" i="9"/>
  <c r="D2920" i="9"/>
  <c r="D2921" i="9"/>
  <c r="D2922" i="9"/>
  <c r="D2923" i="9"/>
  <c r="D2924" i="9"/>
  <c r="D2925" i="9"/>
  <c r="D2926" i="9"/>
  <c r="D2927" i="9"/>
  <c r="D2928" i="9"/>
  <c r="D2929" i="9"/>
  <c r="D2930" i="9"/>
  <c r="D2931" i="9"/>
  <c r="D2932" i="9"/>
  <c r="D2933" i="9"/>
  <c r="D2934" i="9"/>
  <c r="D2935" i="9"/>
  <c r="D2936" i="9"/>
  <c r="D2937" i="9"/>
  <c r="D2938" i="9"/>
  <c r="D2939" i="9"/>
  <c r="D2940" i="9"/>
  <c r="D2941" i="9"/>
  <c r="D2942" i="9"/>
  <c r="D2943" i="9"/>
  <c r="D2944" i="9"/>
  <c r="D2945" i="9"/>
  <c r="D2946" i="9"/>
  <c r="D2947" i="9"/>
  <c r="D2948" i="9"/>
  <c r="D2949" i="9"/>
  <c r="D2950" i="9"/>
  <c r="D2951" i="9"/>
  <c r="D2952" i="9"/>
  <c r="D2953" i="9"/>
  <c r="D2954" i="9"/>
  <c r="D2955" i="9"/>
  <c r="D2956" i="9"/>
  <c r="D2957" i="9"/>
  <c r="D2958" i="9"/>
  <c r="D2959" i="9"/>
  <c r="D2960" i="9"/>
  <c r="D2961" i="9"/>
  <c r="D2962" i="9"/>
  <c r="D2963" i="9"/>
  <c r="D2964" i="9"/>
  <c r="D2965" i="9"/>
  <c r="D2966" i="9"/>
  <c r="D2967" i="9"/>
  <c r="D2968" i="9"/>
  <c r="D2969" i="9"/>
  <c r="D2970" i="9"/>
  <c r="D2971" i="9"/>
  <c r="D2972" i="9"/>
  <c r="D2973" i="9"/>
  <c r="D2974" i="9"/>
  <c r="D2975" i="9"/>
  <c r="D2976" i="9"/>
  <c r="D2977" i="9"/>
  <c r="D2978" i="9"/>
  <c r="D2979" i="9"/>
  <c r="D2980" i="9"/>
  <c r="D2981" i="9"/>
  <c r="D2982" i="9"/>
  <c r="D2983" i="9"/>
  <c r="D2984" i="9"/>
  <c r="D2985" i="9"/>
  <c r="D2986" i="9"/>
  <c r="D2987" i="9"/>
  <c r="D2988" i="9"/>
  <c r="D2989" i="9"/>
  <c r="D2990" i="9"/>
  <c r="D2991" i="9"/>
  <c r="D2992" i="9"/>
  <c r="D2993" i="9"/>
  <c r="D2994" i="9"/>
  <c r="D2995" i="9"/>
  <c r="D2996" i="9"/>
  <c r="D2997" i="9"/>
  <c r="D2998" i="9"/>
  <c r="D2999" i="9"/>
  <c r="D3000" i="9"/>
  <c r="D3001" i="9"/>
  <c r="D3002" i="9"/>
  <c r="D3003" i="9"/>
  <c r="D3004" i="9"/>
  <c r="D3005" i="9"/>
  <c r="D3006" i="9"/>
  <c r="D3007" i="9"/>
  <c r="D3008" i="9"/>
  <c r="D3009" i="9"/>
  <c r="D3010" i="9"/>
  <c r="D3011" i="9"/>
  <c r="D3012" i="9"/>
  <c r="D3013" i="9"/>
  <c r="D3014" i="9"/>
  <c r="D3015" i="9"/>
  <c r="D3016" i="9"/>
  <c r="D3017" i="9"/>
  <c r="D3018" i="9"/>
  <c r="D3019" i="9"/>
  <c r="D3020" i="9"/>
  <c r="D3021" i="9"/>
  <c r="D3022" i="9"/>
  <c r="D3023" i="9"/>
  <c r="D3024" i="9"/>
  <c r="D3025" i="9"/>
  <c r="D3026" i="9"/>
  <c r="D3027" i="9"/>
  <c r="D3028" i="9"/>
  <c r="D3029" i="9"/>
  <c r="D3030" i="9"/>
  <c r="D3031" i="9"/>
  <c r="D3032" i="9"/>
  <c r="D3033" i="9"/>
  <c r="D3034" i="9"/>
  <c r="D3035" i="9"/>
  <c r="D3036" i="9"/>
  <c r="D3037" i="9"/>
  <c r="D3038" i="9"/>
  <c r="D3039" i="9"/>
  <c r="D3040" i="9"/>
  <c r="D3041" i="9"/>
  <c r="D3042" i="9"/>
  <c r="D3043" i="9"/>
  <c r="D3044" i="9"/>
  <c r="D3045" i="9"/>
  <c r="D3046" i="9"/>
  <c r="D3047" i="9"/>
  <c r="D3048" i="9"/>
  <c r="D3049" i="9"/>
  <c r="D3050" i="9"/>
  <c r="D3051" i="9"/>
  <c r="D3052" i="9"/>
  <c r="D3053" i="9"/>
  <c r="D3054" i="9"/>
  <c r="D3055" i="9"/>
  <c r="D3056" i="9"/>
  <c r="D3057" i="9"/>
  <c r="D3058" i="9"/>
  <c r="D3059" i="9"/>
  <c r="D3060" i="9"/>
  <c r="D3061" i="9"/>
  <c r="D3062" i="9"/>
  <c r="D3063" i="9"/>
  <c r="D3064" i="9"/>
  <c r="D3065" i="9"/>
  <c r="D3066" i="9"/>
  <c r="D3067" i="9"/>
  <c r="D3068" i="9"/>
  <c r="D3069" i="9"/>
  <c r="D3070" i="9"/>
  <c r="D3071" i="9"/>
  <c r="D3072" i="9"/>
  <c r="D3073" i="9"/>
  <c r="D3074" i="9"/>
  <c r="D3075" i="9"/>
  <c r="D3076" i="9"/>
  <c r="D3077" i="9"/>
  <c r="D3078" i="9"/>
  <c r="D3079" i="9"/>
  <c r="D3080" i="9"/>
  <c r="D3081" i="9"/>
  <c r="D3082" i="9"/>
  <c r="D3083" i="9"/>
  <c r="D3084" i="9"/>
  <c r="D3085" i="9"/>
  <c r="D3086" i="9"/>
  <c r="D3087" i="9"/>
  <c r="D3088" i="9"/>
  <c r="D3089" i="9"/>
  <c r="D3090" i="9"/>
  <c r="D3091" i="9"/>
  <c r="D3092" i="9"/>
  <c r="D3093" i="9"/>
  <c r="D3094" i="9"/>
  <c r="D3095" i="9"/>
  <c r="D3096" i="9"/>
  <c r="D3097" i="9"/>
  <c r="D3098" i="9"/>
  <c r="D3099" i="9"/>
  <c r="D3100" i="9"/>
  <c r="D3101" i="9"/>
  <c r="D3102" i="9"/>
  <c r="D3103" i="9"/>
  <c r="D3104" i="9"/>
  <c r="D3105" i="9"/>
  <c r="D3106" i="9"/>
  <c r="D3107" i="9"/>
  <c r="D3108" i="9"/>
  <c r="D3109" i="9"/>
  <c r="D3110" i="9"/>
  <c r="D3111" i="9"/>
  <c r="D3112" i="9"/>
  <c r="D3113" i="9"/>
  <c r="D3114" i="9"/>
  <c r="D3115" i="9"/>
  <c r="D3116" i="9"/>
  <c r="D3117" i="9"/>
  <c r="D3118" i="9"/>
  <c r="D3119" i="9"/>
  <c r="D3120" i="9"/>
  <c r="D3121" i="9"/>
  <c r="D3122" i="9"/>
  <c r="D3123" i="9"/>
  <c r="D3124" i="9"/>
  <c r="D3125" i="9"/>
  <c r="D3126" i="9"/>
  <c r="D3127" i="9"/>
  <c r="D3128" i="9"/>
  <c r="D3129" i="9"/>
  <c r="D3130" i="9"/>
  <c r="D3131" i="9"/>
  <c r="D3132" i="9"/>
  <c r="D3133" i="9"/>
  <c r="D3134" i="9"/>
  <c r="D3135" i="9"/>
  <c r="D3136" i="9"/>
  <c r="D3137" i="9"/>
  <c r="D3138" i="9"/>
  <c r="D3139" i="9"/>
  <c r="D3140" i="9"/>
  <c r="D3141" i="9"/>
  <c r="D3142" i="9"/>
  <c r="D3143" i="9"/>
  <c r="D3144" i="9"/>
  <c r="D3145" i="9"/>
  <c r="D3146" i="9"/>
  <c r="D3147" i="9"/>
  <c r="D3148" i="9"/>
  <c r="D3149" i="9"/>
  <c r="D3150" i="9"/>
  <c r="D3151" i="9"/>
  <c r="D3152" i="9"/>
  <c r="D3153" i="9"/>
  <c r="D3154" i="9"/>
  <c r="D3155" i="9"/>
  <c r="D3156" i="9"/>
  <c r="D3157" i="9"/>
  <c r="D3158" i="9"/>
  <c r="D3159" i="9"/>
  <c r="D3160" i="9"/>
  <c r="D3161" i="9"/>
  <c r="D3162" i="9"/>
  <c r="D3163" i="9"/>
  <c r="D3164" i="9"/>
  <c r="D3165" i="9"/>
  <c r="D3166" i="9"/>
  <c r="D3167" i="9"/>
  <c r="D3168" i="9"/>
  <c r="D3169" i="9"/>
  <c r="D3170" i="9"/>
  <c r="D3171" i="9"/>
  <c r="D3172" i="9"/>
  <c r="D3173" i="9"/>
  <c r="D3174" i="9"/>
  <c r="D3175" i="9"/>
  <c r="D3176" i="9"/>
  <c r="D3177" i="9"/>
  <c r="D3178" i="9"/>
  <c r="D3179" i="9"/>
  <c r="D3180" i="9"/>
  <c r="D3181" i="9"/>
  <c r="D3182" i="9"/>
  <c r="D3183" i="9"/>
  <c r="D3184" i="9"/>
  <c r="D3185" i="9"/>
  <c r="D3186" i="9"/>
  <c r="D3187" i="9"/>
  <c r="D3188" i="9"/>
  <c r="D3189" i="9"/>
  <c r="D3190" i="9"/>
  <c r="D3191" i="9"/>
  <c r="D3192" i="9"/>
  <c r="D3193" i="9"/>
  <c r="D3194" i="9"/>
  <c r="D3195" i="9"/>
  <c r="D3196" i="9"/>
  <c r="D3197" i="9"/>
  <c r="D3198" i="9"/>
  <c r="D3199" i="9"/>
  <c r="D3200" i="9"/>
  <c r="D3201" i="9"/>
  <c r="D3202" i="9"/>
  <c r="D3203" i="9"/>
  <c r="D3204" i="9"/>
  <c r="D3205" i="9"/>
  <c r="D3206" i="9"/>
  <c r="D3207" i="9"/>
  <c r="D3208" i="9"/>
  <c r="D3209" i="9"/>
  <c r="D3210" i="9"/>
  <c r="D3211" i="9"/>
  <c r="D3212" i="9"/>
  <c r="D3213" i="9"/>
  <c r="D3214" i="9"/>
  <c r="D3215" i="9"/>
  <c r="D3216" i="9"/>
  <c r="D3217" i="9"/>
  <c r="D3218" i="9"/>
  <c r="B3" i="3"/>
  <c r="B4" i="3"/>
  <c r="B18" i="3" s="1"/>
  <c r="B5" i="3"/>
  <c r="B6" i="3"/>
  <c r="B7" i="3"/>
  <c r="B8" i="3"/>
  <c r="I71" i="3"/>
  <c r="G37" i="3"/>
  <c r="F37" i="3"/>
  <c r="E42" i="3"/>
  <c r="E41" i="3"/>
  <c r="E40" i="3"/>
  <c r="E39" i="3"/>
  <c r="E38" i="3"/>
  <c r="E37" i="3"/>
  <c r="J38" i="3" l="1"/>
  <c r="K38" i="3"/>
  <c r="I38" i="3"/>
  <c r="L38" i="3" s="1"/>
  <c r="B51" i="3" s="1"/>
  <c r="E27" i="8"/>
  <c r="E30" i="8"/>
  <c r="K41" i="3"/>
  <c r="I41" i="3"/>
  <c r="L41" i="3" s="1"/>
  <c r="J41" i="3"/>
  <c r="C29" i="3"/>
  <c r="E29" i="3" s="1"/>
  <c r="B49" i="3" s="1"/>
  <c r="J40" i="3"/>
  <c r="K40" i="3"/>
  <c r="I40" i="3"/>
  <c r="B10" i="3"/>
  <c r="B9" i="3" s="1"/>
  <c r="C38" i="8"/>
  <c r="C35" i="8"/>
  <c r="D37" i="8" s="1"/>
  <c r="C52" i="8"/>
  <c r="C50" i="8" s="1"/>
  <c r="B65" i="3" s="1"/>
  <c r="B70" i="3" s="1"/>
  <c r="D27" i="8"/>
  <c r="D20" i="8"/>
  <c r="G39" i="3"/>
  <c r="H39" i="3" s="1"/>
  <c r="I39" i="3" l="1"/>
  <c r="J39" i="3"/>
  <c r="K39" i="3"/>
  <c r="E37" i="8"/>
  <c r="D38" i="8"/>
  <c r="C51" i="3"/>
  <c r="C83" i="8" s="1"/>
  <c r="C67" i="3" s="1"/>
  <c r="D52" i="8"/>
  <c r="D50" i="8" s="1"/>
  <c r="D30" i="8"/>
  <c r="B48" i="3"/>
  <c r="C81" i="8" s="1"/>
  <c r="C65" i="3" s="1"/>
  <c r="C51" i="8"/>
  <c r="B13" i="3"/>
  <c r="B20" i="3"/>
  <c r="B15" i="3"/>
  <c r="B14" i="3"/>
  <c r="C49" i="3"/>
  <c r="L40" i="3"/>
  <c r="B19" i="3"/>
  <c r="C82" i="8" l="1"/>
  <c r="C66" i="3" s="1"/>
  <c r="C70" i="3" s="1"/>
  <c r="E38" i="8"/>
  <c r="D51" i="8"/>
  <c r="L39" i="3"/>
  <c r="N41" i="3" s="1"/>
  <c r="N42" i="3" s="1"/>
  <c r="B52" i="3" s="1"/>
  <c r="C52" i="3" s="1"/>
  <c r="C84" i="8" s="1"/>
  <c r="C68" i="3" s="1"/>
  <c r="C55" i="3" l="1"/>
  <c r="C57" i="3" s="1"/>
  <c r="C58" i="3" l="1"/>
  <c r="C88" i="8" s="1"/>
  <c r="E51" i="8" s="1"/>
  <c r="C87" i="8"/>
  <c r="C89" i="8" s="1"/>
  <c r="E52" i="8" s="1"/>
  <c r="E50" i="8" s="1"/>
</calcChain>
</file>

<file path=xl/sharedStrings.xml><?xml version="1.0" encoding="utf-8"?>
<sst xmlns="http://schemas.openxmlformats.org/spreadsheetml/2006/main" count="6864" uniqueCount="2324">
  <si>
    <t>PCAL Coefficients</t>
  </si>
  <si>
    <t>Hospital PMPM</t>
  </si>
  <si>
    <t>Specialty PMPM</t>
  </si>
  <si>
    <t>Primary Care PMPM</t>
  </si>
  <si>
    <t>Rx PMPM</t>
  </si>
  <si>
    <t>TCOC Decomposition</t>
  </si>
  <si>
    <t>Total</t>
  </si>
  <si>
    <t>Total PMPM</t>
  </si>
  <si>
    <t>Total PMPY</t>
  </si>
  <si>
    <t>CPCP PMPM Target High (12%)</t>
  </si>
  <si>
    <t>CPCP PMPM Target Midpoint (11%)</t>
  </si>
  <si>
    <t>CPCP PMPM Target Low (10%)</t>
  </si>
  <si>
    <t>Emergency PMPM</t>
  </si>
  <si>
    <t>RISK MODELS</t>
  </si>
  <si>
    <t>MODEL</t>
  </si>
  <si>
    <t>SOURCE/COST</t>
  </si>
  <si>
    <t>KEY STRENGTH</t>
  </si>
  <si>
    <t>ACG</t>
  </si>
  <si>
    <t>Commercial/fee</t>
  </si>
  <si>
    <t>High predictive power, multiple models</t>
  </si>
  <si>
    <t>DxCG</t>
  </si>
  <si>
    <t>CDPS</t>
  </si>
  <si>
    <t>Public domain/none</t>
  </si>
  <si>
    <t>Moderate predictive power, open source</t>
  </si>
  <si>
    <t>CMS-HCC</t>
  </si>
  <si>
    <t>Low predictive power, open source</t>
  </si>
  <si>
    <t>RISK BRACKETS</t>
  </si>
  <si>
    <t>RISK TIER</t>
  </si>
  <si>
    <t>RISK PERCENTILE</t>
  </si>
  <si>
    <t>VALUE</t>
  </si>
  <si>
    <t>Tier 1</t>
  </si>
  <si>
    <t>X &lt; 25th</t>
  </si>
  <si>
    <t>Tier 2</t>
  </si>
  <si>
    <t>25th &lt;= X &lt; 75th</t>
  </si>
  <si>
    <t>Tier 3</t>
  </si>
  <si>
    <t>75th &lt;= X &lt; 95th</t>
  </si>
  <si>
    <t>Tier 4</t>
  </si>
  <si>
    <t>X &gt;= 95th</t>
  </si>
  <si>
    <t>COMPLEXITY BRACKETS</t>
  </si>
  <si>
    <t>MCAM PERCENTILE</t>
  </si>
  <si>
    <t>SOCIAL BRACKETS</t>
  </si>
  <si>
    <t>ADI PERCENTILE</t>
  </si>
  <si>
    <t>X &lt; 1.15</t>
  </si>
  <si>
    <t>No adjustment</t>
  </si>
  <si>
    <t>X &gt; 1.15</t>
  </si>
  <si>
    <t>$5 PMPM</t>
  </si>
  <si>
    <t xml:space="preserve">QUALITY MEASURES </t>
  </si>
  <si>
    <t xml:space="preserve">MEASURE </t>
  </si>
  <si>
    <t xml:space="preserve">DENOMINATOR DESCRIPTION </t>
  </si>
  <si>
    <t xml:space="preserve">NUMERATOR DESCRIPTION </t>
  </si>
  <si>
    <t>Controlling high blood pressure, HEDIS 2016 variant or JNC-8 variant</t>
  </si>
  <si>
    <t>The percentage of members 18-85 years of age who had a diagnosis of hypertension (HTN) and whose BP was adequately controlled during the measurement year.</t>
  </si>
  <si>
    <t xml:space="preserve">The number of members in the denominator whose most recent BP (both systolic and diastolic) is adequately controlled during the measurement year. </t>
  </si>
  <si>
    <t>Persistent Beta Blocker Treatment After a Heart Attack</t>
  </si>
  <si>
    <t>The percentage of members 18 years of age and older during the measurement year who were hospitalized and discharged from July 1 of the year prior to the measurement year to June 30 of the measurement year with a diagnosis of AMI and who received persistent beta-blocker treatment for six months after discharge.</t>
  </si>
  <si>
    <t>A 180-day course of treatment with beta-blockers.</t>
  </si>
  <si>
    <t>Ischemic Vascular Disease: Use of Aspirin or Another Antithrombotic</t>
  </si>
  <si>
    <t>Patients aged 18 years of age and older with the diagnosis of ischemic vascular disease during the measurement period, or who were discharged alive for acute myocardial infarction, coronary artery bypass graft or percutaneous coronary interventions in the 12 months prior to the measurement period.</t>
  </si>
  <si>
    <t>Patients who have documentation of use of aspirin or another antithrombotic therapy.</t>
  </si>
  <si>
    <t>Comprehensive Diabetes Care: HbA1c Poor Control</t>
  </si>
  <si>
    <t xml:space="preserve">The percentage of members of 18-75 years of age with diabetes (type 1 and type 2) who had each of the following: HbA1c testing, HbA1c control (&lt;8.0%), eye exam (retinal) performed and medical attention for nephropathy. </t>
  </si>
  <si>
    <t xml:space="preserve">The most recent HbA1c level (performed during measurement year) is &gt;9.0% or is missing, or was not done during the measurement year. </t>
  </si>
  <si>
    <t>Comprehensive Diabetes Care: Eye Exam</t>
  </si>
  <si>
    <t xml:space="preserve">Screening or monitoring for diabetic retinal disease. </t>
  </si>
  <si>
    <t>Comprehensive Diabetes Care: Hemoglobin A1c Testing</t>
  </si>
  <si>
    <t xml:space="preserve">An HbA1c test performed during the measurement year. </t>
  </si>
  <si>
    <t>Comprehensive Diabetes Care: Foot Exam</t>
  </si>
  <si>
    <t xml:space="preserve">Received a foot exam (visual inspection and sensory exam with mono filament and a pulse exam) during the measurement year. </t>
  </si>
  <si>
    <t>Comprehensive Diabetes Care: Medical Attention for Nephropathy</t>
  </si>
  <si>
    <t xml:space="preserve">A nephropathy screening or monitoring test or evidence of nephropathy. </t>
  </si>
  <si>
    <t>Medication Reconciliation</t>
  </si>
  <si>
    <t xml:space="preserve">The percentage of discharges from January 1-December 1 of the measurement year for members 18 years of age and older whom medications were reconciled the date of discharge through 30 days after discharge. </t>
  </si>
  <si>
    <t xml:space="preserve">Medication reconciliation conducted by a prescribing practitioner, clinical pharmacist or registered nurse on the date of discharge through 30 days after discharge. </t>
  </si>
  <si>
    <t>Cervical Cancer Screening</t>
  </si>
  <si>
    <t xml:space="preserve">The percentage of women 21-64 who were screened for cervical cancer. Women 21-64 who had cervical cytology every 3 years. Women 30-64 who had cervical cytology/human papillomavirus (HPV) co-testing every 5 years. </t>
  </si>
  <si>
    <t xml:space="preserve">The number of women who were screened for cervical cancer. </t>
  </si>
  <si>
    <t>N/A</t>
  </si>
  <si>
    <t>Non-recommended Cervical Cancer Screening in Adolescent Females</t>
  </si>
  <si>
    <t>The percentage of adolescent females 16-20 years as of December 31 of the measurement year.</t>
  </si>
  <si>
    <t xml:space="preserve">Cervical cytology or an HPV test performed during the measurement year. </t>
  </si>
  <si>
    <t>Breast Cancer Screening</t>
  </si>
  <si>
    <t xml:space="preserve">The percentage of women 50-74 years of age who had a mammogram to screen for breast cancer. </t>
  </si>
  <si>
    <t xml:space="preserve">One or more mammograms any time on or between October 1 two years prior to the measurement year and December 31 of the measurement year. </t>
  </si>
  <si>
    <t>Colorectal Cancer Screening</t>
  </si>
  <si>
    <t xml:space="preserve">The percentage of members 50-75 years of age who had appropriate screening for colorectal cancer. </t>
  </si>
  <si>
    <t xml:space="preserve">One or more screenings for colorectal cancer. </t>
  </si>
  <si>
    <t>Preventive Care Screening: Tobacco Use: Screening and Cessation</t>
  </si>
  <si>
    <t>The percentage of patients aged 18 years and older who were screened for tobacco use one or more times within 24 months and who received cessation counseling intervention if identified as a tobacco user.</t>
  </si>
  <si>
    <t>Patients who were screened for tobacco use at least once within 24 months and who received tobacco cessation intervention if identified as a tobacco user.</t>
  </si>
  <si>
    <t>Preventive Care Screening: Body Mass Index (BMI) Screening and Follow-Up</t>
  </si>
  <si>
    <t>Percentage of patients aged 18 years and older with a BMI documented during the current encounter or during the previous six months and with a BMI outside of normal parameters, a follow-up plan is documented during the encounter or during the previous six months of the current encounter</t>
  </si>
  <si>
    <t>Patients with a documented BMI during the encounter or during the previous six months, AND when the BMI is outside of normal parameters, a follow-up plan is documented during the encounter or during the previous six months of the current encounter</t>
  </si>
  <si>
    <t>Use of Imaging Studies for Low Back Pain</t>
  </si>
  <si>
    <t xml:space="preserve">The percentage of members with a primary diagnosis of low back pain who did not have an imaging study within 28 days of the diagnosis. </t>
  </si>
  <si>
    <t xml:space="preserve">An imaging study with a diagnosis of uncomplicated low back pain on the IESD or in the 28 days following the IESD. </t>
  </si>
  <si>
    <t>Clinician and Group Consumer Assessment of Healthcare Providers and Systems (CG-CAHPS)</t>
  </si>
  <si>
    <t xml:space="preserve">A standardized survey instrument that asks patients to report on their experiences with primary or specialty care received from providers and their staff in ambulatory care settings over the preceding 12 months. </t>
  </si>
  <si>
    <t xml:space="preserve">The survey includes standardized questionnaires for adults and children. All questionnaires can be used for both. </t>
  </si>
  <si>
    <t>Depression Readmission at 12 Months</t>
  </si>
  <si>
    <t>Adult patients age 18 and older with major depression or dysthymia and an initial PHQ-9 score &gt; 9 who demonstrate remission at twelve months defined as PHQ-9 score less than 5. This measure applies to both patients with newly diagnosed and existing depression whose current PHQ-9 score indicates a need for treatment.</t>
  </si>
  <si>
    <t>Adults who achieved remission at twelve months as demonstrated by a twelve month (+/- 30 days) PHQ-9 score of less than five.</t>
  </si>
  <si>
    <t>Depression Response at 12 Months – Progress Toward Remission</t>
  </si>
  <si>
    <t xml:space="preserve">Adult patients age 18 and older with major depression or dysthymia and an initial PHQ-9 score &gt; 9 who demonstrate a response to treatment at 12 months defined as a PHQ-9 score that is reduced by 50% or greater from the initial PHQ-9 score. </t>
  </si>
  <si>
    <t xml:space="preserve">Applies to patients with newly diagnosed and existing depression identified during measurement period whose PHQ-9 indicates a need for treatment. </t>
  </si>
  <si>
    <t>Medication Management for People with Asthma</t>
  </si>
  <si>
    <t xml:space="preserve">The percentage of members 5-85 years of age during the measurement year who were identified as having persistent asthma and were dispensed appropriate medications that they remained on during the treatment period. </t>
  </si>
  <si>
    <t xml:space="preserve">The number of members who achieved a PDC of at least 50% or 75% of their asthma controller medications during the measurement year. </t>
  </si>
  <si>
    <t>Avoidance of Antibiotic Treatment in Adults with Acute Bronchitis</t>
  </si>
  <si>
    <t xml:space="preserve">The percentage of adults 18-64 years of age with a diagnosis of acute bronchitis who were not dispensed an antibiotic prescription. </t>
  </si>
  <si>
    <t xml:space="preserve">Dispensed prescription for antibiotic medication on or three days after the IESD. </t>
  </si>
  <si>
    <t>QUALITY MEASURE GATES</t>
  </si>
  <si>
    <t>MEASURES</t>
  </si>
  <si>
    <t>THRESHOLD</t>
  </si>
  <si>
    <t>+/- 5% at or above benchmark, or close 10% of gap</t>
  </si>
  <si>
    <t>At or above benchmark, or close 15% of gap</t>
  </si>
  <si>
    <t>At or above, or close 20% of gap</t>
  </si>
  <si>
    <t>Modifier 2 - Quality Adjustment</t>
  </si>
  <si>
    <t>Modifier 1 - Population Adjustment</t>
  </si>
  <si>
    <t>Modifier 3 - Efficiency Adjustment</t>
  </si>
  <si>
    <t xml:space="preserve">AHRQ/NQF NUMBER </t>
  </si>
  <si>
    <t>MEASURE</t>
  </si>
  <si>
    <t>DENOMINATOR DESCRIPTION</t>
  </si>
  <si>
    <t xml:space="preserve">PQI 01 </t>
  </si>
  <si>
    <t>Diabetes Short-term Complications Admission Rate</t>
  </si>
  <si>
    <t>Population ages 18 years and older in the metropolitan area or county</t>
  </si>
  <si>
    <t>Discharges, for patients ages 18 years and older, with a principal ICD-10-CM diagnosis code for diabetes short-term complications (ketoacidosis, hyperosmolarity, or coma).</t>
  </si>
  <si>
    <t>PQI 02</t>
  </si>
  <si>
    <t>Perforated Appendix Admission Rate</t>
  </si>
  <si>
    <t xml:space="preserve">Discharges, for patients ages 18 years and older, with any-listed ICD-10-CM diagnosis codes for appendicitis. </t>
  </si>
  <si>
    <t>Discharges, among cases meeting the inclusion and exclusion rules for the denominator, with any-listed ICD-10-CM diagnosis codes for perforations or abscesses of appendix.</t>
  </si>
  <si>
    <t>PQI 03</t>
  </si>
  <si>
    <t>Diabetes Long-term Complications Admission Rate</t>
  </si>
  <si>
    <t xml:space="preserve">Population ages 18 years and older in metropolitan area or county. </t>
  </si>
  <si>
    <t>Discharges, for patients ages 18 years and older, with a principal ICD-10-CM diagnosis code for diabetes with long-term complications (renal, eye, neurological, circulatory, or complications not otherwise specified).</t>
  </si>
  <si>
    <t>PQI 05</t>
  </si>
  <si>
    <t>Chronic Obstructive Pulmonary Disease (COPD) or Asthma in Older Adults Admission Rate</t>
  </si>
  <si>
    <t xml:space="preserve">Population ages 40 years and older in metropolitan area or county. </t>
  </si>
  <si>
    <t>Discharges, for patients ages 40 years and older, with either a principal ICD-10-CM diagnosis code for COPD; or a principal ICD-10-CM diagnosis code for asthma.</t>
  </si>
  <si>
    <t>PQI 07</t>
  </si>
  <si>
    <t>Hypertension Admission Rate</t>
  </si>
  <si>
    <t>Population ages 18 years and older in metropolitan area or county.</t>
  </si>
  <si>
    <t>Discharges, for patients ages 18 years and older, with a principal ICD-10-CM diagnosis code for hypertension.</t>
  </si>
  <si>
    <t>PQI 08</t>
  </si>
  <si>
    <t>Heart Failure Admission Rate</t>
  </si>
  <si>
    <t>Discharges, for patients ages 18 years and older, with a principal ICD-10-CM diagnosis code for heart failure.</t>
  </si>
  <si>
    <t>PQI 09</t>
  </si>
  <si>
    <t>Low Birth Weight Rate</t>
  </si>
  <si>
    <t>Number of newborns in metropolitan area or county.</t>
  </si>
  <si>
    <t>Number of newborns, among cases meeting the inclusion and exclusion rules for the denominator, with any-listed ICD-10-CM diagnosis codes for birth weight less than 2,500 grams.</t>
  </si>
  <si>
    <t xml:space="preserve">PQI 10 </t>
  </si>
  <si>
    <t>Dehydration Admission Rate</t>
  </si>
  <si>
    <t>Discharges, for patients ages 18 years and older, with either a principal ICD-10-CM diagnosis code for dehydration; or any secondary ICD-10-CM diagnosis codes for dehydration and a principal ICD-10-CM diagnosis code for hyperosmolality and/or hypernatremia, gastroenteritis, or acute kidney injury.</t>
  </si>
  <si>
    <t>PQI 11</t>
  </si>
  <si>
    <t>Bacterial Pneumonia Admission Rate</t>
  </si>
  <si>
    <t>Discharges, for patients ages 18 years and older, with a principal ICD-10-CM diagnosis code for bacterial pneumonia</t>
  </si>
  <si>
    <t>PQI 12</t>
  </si>
  <si>
    <t>Urinary Tract Infection Admission Rate</t>
  </si>
  <si>
    <t>Discharges, for patients ages 18 years and older, with a principal ICD-10-CM diagnosis code for urinary tract infection.</t>
  </si>
  <si>
    <t>PQI 14</t>
  </si>
  <si>
    <t>Uncontrolled Diabetes Admission Rate</t>
  </si>
  <si>
    <t>Discharges, for patients ages 18 years and older, with a principal ICD-10-CM diagnosis code for uncontrolled diabetes without mention of a short-term or long-term complication.</t>
  </si>
  <si>
    <t>PQI 15</t>
  </si>
  <si>
    <t>Asthma in Younger Adults Admission Rate</t>
  </si>
  <si>
    <t xml:space="preserve">Population ages 18 through 39 years in metropolitan area or county. </t>
  </si>
  <si>
    <t>Discharges, for patients ages 18 through 39 years, with a principal ICD-10-CM diagnosis code.</t>
  </si>
  <si>
    <t>PQI 16</t>
  </si>
  <si>
    <t>Lower-Extremity Amputation among Patients with Diabetes Rate</t>
  </si>
  <si>
    <t>Discharges, for patients ages 18 years and older, with any-listed ICD-10-PCS procedure codes for lower extremity amputation and any-listed ICD-10-CM diagnosis codes for diabetes.</t>
  </si>
  <si>
    <t>NQF 1789</t>
  </si>
  <si>
    <t>All-Cause 30 Day Readmissions</t>
  </si>
  <si>
    <t>This claims-based measure can be used in either of two patient cohorts: (1) admissions to acute care facilities for patients aged 65 years or older or (2) admissions to acute care facilities for patients aged 18 years or older. We have tested the measure in both age groups</t>
  </si>
  <si>
    <t>The outcome for this measure is unplanned all-cause 30-day readmission. We defined a readmission as an inpatient admission to any acute care facility which occurs within 30 days of the discharge date of an eligible index admission. All readmissions are counted as outcomes except those that are considered planned.</t>
  </si>
  <si>
    <t>Potentially Avoidable ED Visits</t>
  </si>
  <si>
    <t>All patients</t>
  </si>
  <si>
    <t>NUMERATOR</t>
  </si>
  <si>
    <t>DENOMINATOR</t>
  </si>
  <si>
    <t>Rx Generic Fill Rate</t>
  </si>
  <si>
    <t>The number of generic prescriptions filled in five therapeutic classes for the eligible population.</t>
  </si>
  <si>
    <t>Total number of total prescriptions filled in five therapeutic classes for the eligible population.</t>
  </si>
  <si>
    <t>Comprehensiveness of Care</t>
  </si>
  <si>
    <t>Patient survey sample</t>
  </si>
  <si>
    <t>Appropriate Use of Imaging (HEDIS LBP)</t>
  </si>
  <si>
    <t xml:space="preserve">Patients with a primary diagnosis of low back pain who did not have an imaging study (plain X-ray, MRI, CT scan) within 28 days of the diagnosis. </t>
  </si>
  <si>
    <t>Patients 18–50 years of age</t>
  </si>
  <si>
    <r>
      <t>Oregon Health Authority Measure Specs, Ambulatory Care: Avoidable Emergency Department Visits</t>
    </r>
    <r>
      <rPr>
        <b/>
        <sz val="12"/>
        <color rgb="FF000000"/>
        <rFont val="Calibri"/>
        <family val="2"/>
      </rPr>
      <t xml:space="preserve"> </t>
    </r>
    <r>
      <rPr>
        <vertAlign val="superscript"/>
        <sz val="12"/>
        <color rgb="FF000000"/>
        <rFont val="Calibri"/>
        <family val="2"/>
      </rPr>
      <t>4</t>
    </r>
  </si>
  <si>
    <r>
      <t xml:space="preserve">Primary Care Assessment Survey (PCAS) </t>
    </r>
    <r>
      <rPr>
        <vertAlign val="superscript"/>
        <sz val="12"/>
        <color rgb="FF262836"/>
        <rFont val="Calibri"/>
        <family val="2"/>
      </rPr>
      <t>5</t>
    </r>
  </si>
  <si>
    <t>EFFICIENCY MEASURE GATES</t>
  </si>
  <si>
    <t>MEASURE DOMAIN</t>
  </si>
  <si>
    <t> MEASURES COMPLIANT</t>
  </si>
  <si>
    <t>CONTRIBUTION</t>
  </si>
  <si>
    <t>ACSC Admission</t>
  </si>
  <si>
    <t>At or above benchmark, or close 20% of gap</t>
  </si>
  <si>
    <t>Potentially Avoidable ED</t>
  </si>
  <si>
    <t>Physician Behavior and Access</t>
  </si>
  <si>
    <t>Modifier 4 - Infrastructure Adjustment</t>
  </si>
  <si>
    <t>INFRASTRUCTURE MEASURES</t>
  </si>
  <si>
    <t>BENCHMARK</t>
  </si>
  <si>
    <t>Access</t>
  </si>
  <si>
    <t>At or above</t>
  </si>
  <si>
    <t>$0.50 PMPM</t>
  </si>
  <si>
    <t>Team-Based Care</t>
  </si>
  <si>
    <t>Population Health Management</t>
  </si>
  <si>
    <t>Care Management</t>
  </si>
  <si>
    <t>Care Coordination</t>
  </si>
  <si>
    <t>Risk</t>
  </si>
  <si>
    <t>Final Rate</t>
  </si>
  <si>
    <t>Overview</t>
  </si>
  <si>
    <t>This model is designed to estimate the prospective global payment necessary to support primary care.</t>
  </si>
  <si>
    <t>Please adjust the inputs below to view the estimated per member per month payment.</t>
  </si>
  <si>
    <t>Standard Base Rate (8%)</t>
  </si>
  <si>
    <t>ADI</t>
  </si>
  <si>
    <t>Final Rate Calculation</t>
  </si>
  <si>
    <t>Other PMPM</t>
  </si>
  <si>
    <t>CPCP Final Rate Targets</t>
  </si>
  <si>
    <t>PMPM</t>
  </si>
  <si>
    <t>PCAL Proxy Y</t>
  </si>
  <si>
    <t>PCAL Proxy Y % of TCOC</t>
  </si>
  <si>
    <t>Base Rate Estimate</t>
  </si>
  <si>
    <t>Percentile Proportions</t>
  </si>
  <si>
    <t>Rate</t>
  </si>
  <si>
    <t>Max Value</t>
  </si>
  <si>
    <t>Low Thres</t>
  </si>
  <si>
    <t>Mid Thres</t>
  </si>
  <si>
    <t>High Thres</t>
  </si>
  <si>
    <t>Modifiers 2,3,4</t>
  </si>
  <si>
    <t>Base Rate</t>
  </si>
  <si>
    <t>Risk Adj</t>
  </si>
  <si>
    <t>Quality %</t>
  </si>
  <si>
    <t>Efficiency &amp;</t>
  </si>
  <si>
    <t>Infrastructure PMPM</t>
  </si>
  <si>
    <t>Total Adj</t>
  </si>
  <si>
    <t>% of TCOC</t>
  </si>
  <si>
    <t>ADI PMPM</t>
  </si>
  <si>
    <t>Patient Population</t>
  </si>
  <si>
    <t xml:space="preserve">   Commercial</t>
  </si>
  <si>
    <t xml:space="preserve">   Medicaid</t>
  </si>
  <si>
    <t xml:space="preserve">   Medicare</t>
  </si>
  <si>
    <t>Northeast</t>
  </si>
  <si>
    <t>Midwest</t>
  </si>
  <si>
    <t>South</t>
  </si>
  <si>
    <t>West</t>
  </si>
  <si>
    <t>REGIONAL ADJUSTMENT</t>
  </si>
  <si>
    <t>REGION</t>
  </si>
  <si>
    <t>PERCENT WITH EXPENSE</t>
  </si>
  <si>
    <t>MEAN</t>
  </si>
  <si>
    <t>INDEX</t>
  </si>
  <si>
    <t>MEAN PMPY</t>
  </si>
  <si>
    <t>ADJUST</t>
  </si>
  <si>
    <t xml:space="preserve">      Payer 1</t>
  </si>
  <si>
    <t xml:space="preserve">      Payer 2</t>
  </si>
  <si>
    <t xml:space="preserve">      Payer 3</t>
  </si>
  <si>
    <t xml:space="preserve">      MCO</t>
  </si>
  <si>
    <t xml:space="preserve">      FFS</t>
  </si>
  <si>
    <t>ABC Practice Group</t>
  </si>
  <si>
    <t xml:space="preserve">   Primary Care Revenue Annualized</t>
  </si>
  <si>
    <t xml:space="preserve">      Primary Care PMPM</t>
  </si>
  <si>
    <t xml:space="preserve">      Trend</t>
  </si>
  <si>
    <t>Revenue Comparison</t>
  </si>
  <si>
    <t>StateAbbrv</t>
  </si>
  <si>
    <t>CountyAbbrv</t>
  </si>
  <si>
    <t>Avg</t>
  </si>
  <si>
    <t>PR</t>
  </si>
  <si>
    <t>Adjuntas Municipio</t>
  </si>
  <si>
    <t>Aguada Municipio</t>
  </si>
  <si>
    <t>Aguadilla Municipio</t>
  </si>
  <si>
    <t>Aguas Buenas Municipio</t>
  </si>
  <si>
    <t>Aibonito Municipio</t>
  </si>
  <si>
    <t>Anasco Municipio</t>
  </si>
  <si>
    <t>Arecibo Municipio</t>
  </si>
  <si>
    <t>Arroyo Municipio</t>
  </si>
  <si>
    <t>Barceloneta Municipio</t>
  </si>
  <si>
    <t>Barranquitas Municipio</t>
  </si>
  <si>
    <t>Bayamon Municipio</t>
  </si>
  <si>
    <t>Cabo Rojo Municipio</t>
  </si>
  <si>
    <t>Caguas Municipio</t>
  </si>
  <si>
    <t>Camuy Municipio</t>
  </si>
  <si>
    <t>Canovanas Municipio</t>
  </si>
  <si>
    <t>Carolina Municipio</t>
  </si>
  <si>
    <t>Catano Municipio</t>
  </si>
  <si>
    <t>Cayey Municipio</t>
  </si>
  <si>
    <t>Ceiba Municipio</t>
  </si>
  <si>
    <t>Ciales Municipio</t>
  </si>
  <si>
    <t>Cidra Municipio</t>
  </si>
  <si>
    <t>Coamo Municipio</t>
  </si>
  <si>
    <t>Comerio Municipio</t>
  </si>
  <si>
    <t>Corozal Municipio</t>
  </si>
  <si>
    <t>Culebra Municipio</t>
  </si>
  <si>
    <t>Dorado Municipio</t>
  </si>
  <si>
    <t>Fajardo Municipio</t>
  </si>
  <si>
    <t>Florida Municipio</t>
  </si>
  <si>
    <t>Guanica Municipio</t>
  </si>
  <si>
    <t>Guayama Municipio</t>
  </si>
  <si>
    <t>Guayanilla Municipio</t>
  </si>
  <si>
    <t>Guaynabo Municipio</t>
  </si>
  <si>
    <t>Gurabo Municipio</t>
  </si>
  <si>
    <t>Hatillo Municipio</t>
  </si>
  <si>
    <t>Hormigueros Municipio</t>
  </si>
  <si>
    <t>Humacao Municipio</t>
  </si>
  <si>
    <t>Isabela Municipio</t>
  </si>
  <si>
    <t>Jayuya Municipio</t>
  </si>
  <si>
    <t>Juana Diaz Municipio</t>
  </si>
  <si>
    <t>Juncos Municipio</t>
  </si>
  <si>
    <t>Lajas Municipio</t>
  </si>
  <si>
    <t>Lares Municipio</t>
  </si>
  <si>
    <t>Las Marias Municipio</t>
  </si>
  <si>
    <t>Las Piedras Municipio</t>
  </si>
  <si>
    <t>Loiza Municipio</t>
  </si>
  <si>
    <t>Luquillo Municipio</t>
  </si>
  <si>
    <t>Manati Municipio</t>
  </si>
  <si>
    <t>Maricao Municipio</t>
  </si>
  <si>
    <t>Maunabo Municipio</t>
  </si>
  <si>
    <t>Mayaguez Municipio</t>
  </si>
  <si>
    <t>Moca Municipio</t>
  </si>
  <si>
    <t>Morovis Municipio</t>
  </si>
  <si>
    <t>Naguabo Municipio</t>
  </si>
  <si>
    <t>Naranjito Municipio</t>
  </si>
  <si>
    <t>Orocovis Municipio</t>
  </si>
  <si>
    <t>Patillas Municipio</t>
  </si>
  <si>
    <t>Penuelas Municipio</t>
  </si>
  <si>
    <t>Ponce Municipio</t>
  </si>
  <si>
    <t>Quebradillas Municipio</t>
  </si>
  <si>
    <t>Rincon Municipio</t>
  </si>
  <si>
    <t>Rio Grande Municipio</t>
  </si>
  <si>
    <t>Sabana Grande Municipio</t>
  </si>
  <si>
    <t>Salinas Municipio</t>
  </si>
  <si>
    <t>San German Municipio</t>
  </si>
  <si>
    <t>San Juan Municipio</t>
  </si>
  <si>
    <t>San Lorenzo Municipio</t>
  </si>
  <si>
    <t>San Sebastian Municipio</t>
  </si>
  <si>
    <t>Santa Isabel Municipio</t>
  </si>
  <si>
    <t>Toa Alta Municipio</t>
  </si>
  <si>
    <t>Toa Baja Municipio</t>
  </si>
  <si>
    <t>Trujillo Alto Municipio</t>
  </si>
  <si>
    <t>Utuado Municipio</t>
  </si>
  <si>
    <t>Vega Alta Municipio</t>
  </si>
  <si>
    <t>Vega Baja Municipio</t>
  </si>
  <si>
    <t>Vieques Municipio</t>
  </si>
  <si>
    <t>Villalba Municipio</t>
  </si>
  <si>
    <t>Yabucoa Municipio</t>
  </si>
  <si>
    <t>Yauco Municipio</t>
  </si>
  <si>
    <t>AK</t>
  </si>
  <si>
    <t>Aleutians East Borough</t>
  </si>
  <si>
    <t>Aleutians West Census Area</t>
  </si>
  <si>
    <t>Anchorage Municipality</t>
  </si>
  <si>
    <t>Bethel Census Area</t>
  </si>
  <si>
    <t>Bristol Bay Borough</t>
  </si>
  <si>
    <t>Denali Borough</t>
  </si>
  <si>
    <t>Dillingham Census Area</t>
  </si>
  <si>
    <t>Fairbanks North Star Borough</t>
  </si>
  <si>
    <t>Haines Borough</t>
  </si>
  <si>
    <t>Juneau City and Borough</t>
  </si>
  <si>
    <t>Kenai Peninsula Borough</t>
  </si>
  <si>
    <t>Ketchikan Gateway Borough</t>
  </si>
  <si>
    <t>Kodiak Island Borough</t>
  </si>
  <si>
    <t>Lake and Peninsula Borough</t>
  </si>
  <si>
    <t>Matanuska-Susitna Borough</t>
  </si>
  <si>
    <t>Nome Census Area</t>
  </si>
  <si>
    <t>North Slope Borough</t>
  </si>
  <si>
    <t>Northwest Arctic Borough</t>
  </si>
  <si>
    <t>Sitka City and Borough</t>
  </si>
  <si>
    <t>Southeast Fairbanks Census Area</t>
  </si>
  <si>
    <t>Valdez-Cordova Census Area</t>
  </si>
  <si>
    <t>Wade Hampton Census Area</t>
  </si>
  <si>
    <t>Yakutat City and Borough</t>
  </si>
  <si>
    <t>Yukon-Koyukuk Census Area</t>
  </si>
  <si>
    <t>AL</t>
  </si>
  <si>
    <t>Autauga County</t>
  </si>
  <si>
    <t>Baldwin County</t>
  </si>
  <si>
    <t>Barbour County</t>
  </si>
  <si>
    <t>Bibb County</t>
  </si>
  <si>
    <t>Blount County</t>
  </si>
  <si>
    <t>Bullock County</t>
  </si>
  <si>
    <t>Butler County</t>
  </si>
  <si>
    <t>Calhoun County</t>
  </si>
  <si>
    <t>Chambers County</t>
  </si>
  <si>
    <t>Cherokee County</t>
  </si>
  <si>
    <t>Chilton County</t>
  </si>
  <si>
    <t>Choctaw County</t>
  </si>
  <si>
    <t>Clarke County</t>
  </si>
  <si>
    <t>Clay County</t>
  </si>
  <si>
    <t>Cleburne County</t>
  </si>
  <si>
    <t>Coffee County</t>
  </si>
  <si>
    <t>Colbert County</t>
  </si>
  <si>
    <t>Conecuh County</t>
  </si>
  <si>
    <t>Coosa County</t>
  </si>
  <si>
    <t>Covington County</t>
  </si>
  <si>
    <t>Crenshaw County</t>
  </si>
  <si>
    <t>Cullman County</t>
  </si>
  <si>
    <t>Dale County</t>
  </si>
  <si>
    <t>Dallas County</t>
  </si>
  <si>
    <t>DeKalb County</t>
  </si>
  <si>
    <t>Elmore County</t>
  </si>
  <si>
    <t>Escambia County</t>
  </si>
  <si>
    <t>Etowah County</t>
  </si>
  <si>
    <t>Fayette County</t>
  </si>
  <si>
    <t>Franklin County</t>
  </si>
  <si>
    <t>Geneva County</t>
  </si>
  <si>
    <t>Greene County</t>
  </si>
  <si>
    <t>Hale County</t>
  </si>
  <si>
    <t>Henry County</t>
  </si>
  <si>
    <t>Houston County</t>
  </si>
  <si>
    <t>Jackson County</t>
  </si>
  <si>
    <t>Jefferson County</t>
  </si>
  <si>
    <t>Lamar County</t>
  </si>
  <si>
    <t>Lauderdale County</t>
  </si>
  <si>
    <t>Lawrence County</t>
  </si>
  <si>
    <t>Lee County</t>
  </si>
  <si>
    <t>Limestone County</t>
  </si>
  <si>
    <t>Lowndes County</t>
  </si>
  <si>
    <t>Macon County</t>
  </si>
  <si>
    <t>Madison County</t>
  </si>
  <si>
    <t>Marengo County</t>
  </si>
  <si>
    <t>Marion County</t>
  </si>
  <si>
    <t>Marshall County</t>
  </si>
  <si>
    <t>Mobile County</t>
  </si>
  <si>
    <t>Monroe County</t>
  </si>
  <si>
    <t>Montgomery County</t>
  </si>
  <si>
    <t>Morgan County</t>
  </si>
  <si>
    <t>Perry County</t>
  </si>
  <si>
    <t>Pickens County</t>
  </si>
  <si>
    <t>Pike County</t>
  </si>
  <si>
    <t>Randolph County</t>
  </si>
  <si>
    <t>Russell County</t>
  </si>
  <si>
    <t>St. Clair County</t>
  </si>
  <si>
    <t>Shelby County</t>
  </si>
  <si>
    <t>Sumter County</t>
  </si>
  <si>
    <t>Talladega County</t>
  </si>
  <si>
    <t>Tallapoosa County</t>
  </si>
  <si>
    <t>Tuscaloosa County</t>
  </si>
  <si>
    <t>Walker County</t>
  </si>
  <si>
    <t>Washington County</t>
  </si>
  <si>
    <t>Wilcox County</t>
  </si>
  <si>
    <t>Winston County</t>
  </si>
  <si>
    <t>AZ</t>
  </si>
  <si>
    <t>Apache County</t>
  </si>
  <si>
    <t>Cochise County</t>
  </si>
  <si>
    <t>Coconino County</t>
  </si>
  <si>
    <t>Gila County</t>
  </si>
  <si>
    <t>Graham County</t>
  </si>
  <si>
    <t>Greenlee County</t>
  </si>
  <si>
    <t>La Paz County</t>
  </si>
  <si>
    <t>Maricopa County</t>
  </si>
  <si>
    <t>Mohave County</t>
  </si>
  <si>
    <t>Navajo County</t>
  </si>
  <si>
    <t>Pima County</t>
  </si>
  <si>
    <t>Pinal County</t>
  </si>
  <si>
    <t>Santa Cruz County</t>
  </si>
  <si>
    <t>Yavapai County</t>
  </si>
  <si>
    <t>Yuma County</t>
  </si>
  <si>
    <t>AR</t>
  </si>
  <si>
    <t>Arkansas County</t>
  </si>
  <si>
    <t>Ashley County</t>
  </si>
  <si>
    <t>Baxter County</t>
  </si>
  <si>
    <t>Benton County</t>
  </si>
  <si>
    <t>Boone County</t>
  </si>
  <si>
    <t>Bradley County</t>
  </si>
  <si>
    <t>Carroll County</t>
  </si>
  <si>
    <t>Chicot County</t>
  </si>
  <si>
    <t>Clark County</t>
  </si>
  <si>
    <t>Cleveland County</t>
  </si>
  <si>
    <t>Columbia County</t>
  </si>
  <si>
    <t>Conway County</t>
  </si>
  <si>
    <t>Craighead County</t>
  </si>
  <si>
    <t>Crawford County</t>
  </si>
  <si>
    <t>Crittenden County</t>
  </si>
  <si>
    <t>Cross County</t>
  </si>
  <si>
    <t>Desha County</t>
  </si>
  <si>
    <t>Drew County</t>
  </si>
  <si>
    <t>Faulkner County</t>
  </si>
  <si>
    <t>Fulton County</t>
  </si>
  <si>
    <t>Garland County</t>
  </si>
  <si>
    <t>Grant County</t>
  </si>
  <si>
    <t>Hempstead County</t>
  </si>
  <si>
    <t>Hot Spring County</t>
  </si>
  <si>
    <t>Howard County</t>
  </si>
  <si>
    <t>Independence County</t>
  </si>
  <si>
    <t>Izard County</t>
  </si>
  <si>
    <t>Johnson County</t>
  </si>
  <si>
    <t>Lafayette County</t>
  </si>
  <si>
    <t>Lincoln County</t>
  </si>
  <si>
    <t>Little River County</t>
  </si>
  <si>
    <t>Logan County</t>
  </si>
  <si>
    <t>Lonoke County</t>
  </si>
  <si>
    <t>Miller County</t>
  </si>
  <si>
    <t>Mississippi County</t>
  </si>
  <si>
    <t>Nevada County</t>
  </si>
  <si>
    <t>Newton County</t>
  </si>
  <si>
    <t>Ouachita County</t>
  </si>
  <si>
    <t>Phillips County</t>
  </si>
  <si>
    <t>Poinsett County</t>
  </si>
  <si>
    <t>Polk County</t>
  </si>
  <si>
    <t>Pope County</t>
  </si>
  <si>
    <t>Prairie County</t>
  </si>
  <si>
    <t>Pulaski County</t>
  </si>
  <si>
    <t>St. Francis County</t>
  </si>
  <si>
    <t>Saline County</t>
  </si>
  <si>
    <t>Scott County</t>
  </si>
  <si>
    <t>Searcy County</t>
  </si>
  <si>
    <t>Sebastian County</t>
  </si>
  <si>
    <t>Sevier County</t>
  </si>
  <si>
    <t>Sharp County</t>
  </si>
  <si>
    <t>Stone County</t>
  </si>
  <si>
    <t>Union County</t>
  </si>
  <si>
    <t>Van Buren County</t>
  </si>
  <si>
    <t>White County</t>
  </si>
  <si>
    <t>Woodruff County</t>
  </si>
  <si>
    <t>Yell County</t>
  </si>
  <si>
    <t>CA</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</si>
  <si>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</si>
  <si>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</si>
  <si>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</si>
  <si>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</si>
  <si>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</si>
  <si>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</si>
  <si>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</si>
  <si>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</si>
  <si>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</si>
  <si>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</si>
  <si>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</si>
  <si>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</si>
  <si>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</si>
  <si>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</si>
  <si>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</si>
  <si>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</si>
  <si>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</si>
  <si>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</si>
  <si>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</si>
  <si>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</si>
  <si>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</si>
  <si>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</si>
  <si>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</si>
  <si>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</si>
  <si>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</si>
  <si>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</si>
  <si>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</si>
  <si>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</si>
  <si>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</si>
  <si>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</si>
  <si>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</si>
  <si>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</si>
  <si>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</si>
  <si>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</si>
  <si>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</si>
  <si>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</si>
  <si>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</si>
  <si>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</si>
  <si>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</si>
  <si>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</si>
  <si>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</si>
  <si>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</si>
  <si>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</si>
  <si>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</si>
  <si>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</si>
  <si>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</si>
  <si>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</si>
  <si>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</si>
  <si>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</si>
  <si>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</si>
  <si>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</si>
  <si>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</si>
  <si>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</si>
  <si>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</si>
  <si>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</si>
  <si>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</si>
  <si>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CO</t>
  </si>
  <si>
    <t>Adams County</t>
  </si>
  <si>
    <t>Alamosa County</t>
  </si>
  <si>
    <t>Arapahoe County</t>
  </si>
  <si>
    <t>Archuleta County</t>
  </si>
  <si>
    <t>Baca County</t>
  </si>
  <si>
    <t>Bent County</t>
  </si>
  <si>
    <t>Boulder County</t>
  </si>
  <si>
    <t>Chaffee County</t>
  </si>
  <si>
    <t>Cheyenne County</t>
  </si>
  <si>
    <t>Clear Creek County</t>
  </si>
  <si>
    <t>Conejos County</t>
  </si>
  <si>
    <t>Costilla County</t>
  </si>
  <si>
    <t>Crowley County</t>
  </si>
  <si>
    <t>Custer County</t>
  </si>
  <si>
    <t>Delta County</t>
  </si>
  <si>
    <t>Denver County</t>
  </si>
  <si>
    <t>Dolores County</t>
  </si>
  <si>
    <t>Douglas County</t>
  </si>
  <si>
    <t>Eagle County</t>
  </si>
  <si>
    <t>Elbert County</t>
  </si>
  <si>
    <t>El Paso County</t>
  </si>
  <si>
    <t>Fremont County</t>
  </si>
  <si>
    <t>Garfield County</t>
  </si>
  <si>
    <t>Gilpin County</t>
  </si>
  <si>
    <t>Grand County</t>
  </si>
  <si>
    <t>Gunnison County</t>
  </si>
  <si>
    <t>Hinsdale County</t>
  </si>
  <si>
    <t>Huerfano County</t>
  </si>
  <si>
    <t>Kiowa County</t>
  </si>
  <si>
    <t>Kit Carson County</t>
  </si>
  <si>
    <t>La Plata County</t>
  </si>
  <si>
    <t>Larimer County</t>
  </si>
  <si>
    <t>Las Animas County</t>
  </si>
  <si>
    <t>Mesa County</t>
  </si>
  <si>
    <t>Mineral County</t>
  </si>
  <si>
    <t>Moffat County</t>
  </si>
  <si>
    <t>Montezuma County</t>
  </si>
  <si>
    <t>Montrose County</t>
  </si>
  <si>
    <t>Otero County</t>
  </si>
  <si>
    <t>Ouray County</t>
  </si>
  <si>
    <t>Park County</t>
  </si>
  <si>
    <t>Pitkin County</t>
  </si>
  <si>
    <t>Prowers County</t>
  </si>
  <si>
    <t>Pueblo County</t>
  </si>
  <si>
    <t>Rio Blanco County</t>
  </si>
  <si>
    <t>Rio Grande County</t>
  </si>
  <si>
    <t>Routt County</t>
  </si>
  <si>
    <t>Saguache County</t>
  </si>
  <si>
    <t>San Juan County</t>
  </si>
  <si>
    <t>San Miguel County</t>
  </si>
  <si>
    <t>Sedgwick County</t>
  </si>
  <si>
    <t>Summit County</t>
  </si>
  <si>
    <t>Teller County</t>
  </si>
  <si>
    <t>Weld County</t>
  </si>
  <si>
    <t>CT</t>
  </si>
  <si>
    <t>Fairfield County</t>
  </si>
  <si>
    <t>Hartford County</t>
  </si>
  <si>
    <t>Litchfield County</t>
  </si>
  <si>
    <t>Middlesex County</t>
  </si>
  <si>
    <t>New Haven County</t>
  </si>
  <si>
    <t>New London County</t>
  </si>
  <si>
    <t>Tolland County</t>
  </si>
  <si>
    <t>Windham County</t>
  </si>
  <si>
    <t>DE</t>
  </si>
  <si>
    <t>Kent County</t>
  </si>
  <si>
    <t>New Castle County</t>
  </si>
  <si>
    <t>Sussex County</t>
  </si>
  <si>
    <t>DC</t>
  </si>
  <si>
    <t>District of Columbia</t>
  </si>
  <si>
    <t>FL</t>
  </si>
  <si>
    <t>Alachua County</t>
  </si>
  <si>
    <t>Baker County</t>
  </si>
  <si>
    <t>Bay County</t>
  </si>
  <si>
    <t>Bradford County</t>
  </si>
  <si>
    <t>Brevard County</t>
  </si>
  <si>
    <t>Broward County</t>
  </si>
  <si>
    <t>Charlotte County</t>
  </si>
  <si>
    <t>Citrus County</t>
  </si>
  <si>
    <t>Collier County</t>
  </si>
  <si>
    <t>DeSoto County</t>
  </si>
  <si>
    <t>Dixie County</t>
  </si>
  <si>
    <t>Duval County</t>
  </si>
  <si>
    <t>Flagler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</si>
  <si>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</si>
  <si>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</si>
  <si>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</si>
  <si>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</si>
  <si>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</si>
  <si>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</si>
  <si>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</si>
  <si>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</si>
  <si>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</si>
  <si>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</si>
  <si>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</si>
  <si>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</si>
  <si>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Leon County</t>
  </si>
  <si>
    <t>Levy County</t>
  </si>
  <si>
    <t>Liberty County</t>
  </si>
  <si>
    <t>Manatee County</t>
  </si>
  <si>
    <t>Martin County</t>
  </si>
  <si>
    <t>Miami-Dade County</t>
  </si>
  <si>
    <t>Nassau County</t>
  </si>
  <si>
    <t>Okaloosa County</t>
  </si>
  <si>
    <t>Okeechobee County</t>
  </si>
  <si>
    <t>Osceola County</t>
  </si>
  <si>
    <t>Palm Beach County</t>
  </si>
  <si>
    <t>Pasco County</t>
  </si>
  <si>
    <t>Pinellas County</t>
  </si>
  <si>
    <t>Putnam County</t>
  </si>
  <si>
    <t>St. Johns County</t>
  </si>
  <si>
    <t>St. Lucie County</t>
  </si>
  <si>
    <t>Santa Rosa County</t>
  </si>
  <si>
    <t>Sarasota County</t>
  </si>
  <si>
    <t>Seminole County</t>
  </si>
  <si>
    <t>Suwannee County</t>
  </si>
  <si>
    <t>Taylor County</t>
  </si>
  <si>
    <t>Volusia County</t>
  </si>
  <si>
    <t>Wakulla County</t>
  </si>
  <si>
    <t>Walton County</t>
  </si>
  <si>
    <t>GA</t>
  </si>
  <si>
    <t>Appling County</t>
  </si>
  <si>
    <t>Atkinson County</t>
  </si>
  <si>
    <t>Bacon County</t>
  </si>
  <si>
    <t>Banks County</t>
  </si>
  <si>
    <t>Barrow County</t>
  </si>
  <si>
    <t>Bartow County</t>
  </si>
  <si>
    <t>Ben Hill County</t>
  </si>
  <si>
    <t>Berrien County</t>
  </si>
  <si>
    <t>Bleckley County</t>
  </si>
  <si>
    <t>Brantley County</t>
  </si>
  <si>
    <t>Brooks County</t>
  </si>
  <si>
    <t>Bryan County</t>
  </si>
  <si>
    <t>Bulloch County</t>
  </si>
  <si>
    <t>Burke County</t>
  </si>
  <si>
    <t>Butts County</t>
  </si>
  <si>
    <t>Camden County</t>
  </si>
  <si>
    <t>Candler County</t>
  </si>
  <si>
    <t>Catoosa County</t>
  </si>
  <si>
    <t>Charlton County</t>
  </si>
  <si>
    <t>Chatham County</t>
  </si>
  <si>
    <t>Chattahoochee County</t>
  </si>
  <si>
    <t>Chattooga County</t>
  </si>
  <si>
    <t>Clayton County</t>
  </si>
  <si>
    <t>Clinch County</t>
  </si>
  <si>
    <t>Cobb County</t>
  </si>
  <si>
    <t>Colquitt County</t>
  </si>
  <si>
    <t>Cook County</t>
  </si>
  <si>
    <t>Coweta County</t>
  </si>
  <si>
    <t>Crisp County</t>
  </si>
  <si>
    <t>Dade County</t>
  </si>
  <si>
    <t>Dawson County</t>
  </si>
  <si>
    <t>Decatur County</t>
  </si>
  <si>
    <t>Dodge County</t>
  </si>
  <si>
    <t>Dooly County</t>
  </si>
  <si>
    <t>Dougherty County</t>
  </si>
  <si>
    <t>Early County</t>
  </si>
  <si>
    <t>Echols County</t>
  </si>
  <si>
    <t>Effingham County</t>
  </si>
  <si>
    <t>Emanuel County</t>
  </si>
  <si>
    <t>Evans County</t>
  </si>
  <si>
    <t>Fannin County</t>
  </si>
  <si>
    <t>Floyd County</t>
  </si>
  <si>
    <t>Forsyth County</t>
  </si>
  <si>
    <t>Gilmer County</t>
  </si>
  <si>
    <t>Glascock County</t>
  </si>
  <si>
    <t>Glynn County</t>
  </si>
  <si>
    <t>Gordon County</t>
  </si>
  <si>
    <t>Grady County</t>
  </si>
  <si>
    <t>Gwinnett County</t>
  </si>
  <si>
    <t>Habersham County</t>
  </si>
  <si>
    <t>Hall County</t>
  </si>
  <si>
    <t>Hancock County</t>
  </si>
  <si>
    <t>Haralson County</t>
  </si>
  <si>
    <t>Harris County</t>
  </si>
  <si>
    <t>Hart County</t>
  </si>
  <si>
    <t>Heard County</t>
  </si>
  <si>
    <t>Irwin County</t>
  </si>
  <si>
    <t>Jasper County</t>
  </si>
  <si>
    <t>Jeff Davis County</t>
  </si>
  <si>
    <t>Jenkins County</t>
  </si>
  <si>
    <t>Jones County</t>
  </si>
  <si>
    <t>Lanier County</t>
  </si>
  <si>
    <t>Laurens County</t>
  </si>
  <si>
    <t>Long County</t>
  </si>
  <si>
    <t>Lumpkin County</t>
  </si>
  <si>
    <t>McDuffie County</t>
  </si>
  <si>
    <t>McIntosh County</t>
  </si>
  <si>
    <t>Meriwether County</t>
  </si>
  <si>
    <t>Mitchell County</t>
  </si>
  <si>
    <t>Murray County</t>
  </si>
  <si>
    <t>Muscogee County</t>
  </si>
  <si>
    <t>Oconee County</t>
  </si>
  <si>
    <t>Oglethorpe County</t>
  </si>
  <si>
    <t>Paulding County</t>
  </si>
  <si>
    <t>Peach County</t>
  </si>
  <si>
    <t>Pierce County</t>
  </si>
  <si>
    <t>Quitman County</t>
  </si>
  <si>
    <t>Rabun County</t>
  </si>
  <si>
    <t>Richmond County</t>
  </si>
  <si>
    <t>Rockdale County</t>
  </si>
  <si>
    <t>Schley County</t>
  </si>
  <si>
    <t>Screven County</t>
  </si>
  <si>
    <t>Spalding County</t>
  </si>
  <si>
    <t>Stephens County</t>
  </si>
  <si>
    <t>Stewart County</t>
  </si>
  <si>
    <t>Talbot County</t>
  </si>
  <si>
    <t>Taliaferro County</t>
  </si>
  <si>
    <t>Tattnall County</t>
  </si>
  <si>
    <t>Telfair County</t>
  </si>
  <si>
    <t>Terrell County</t>
  </si>
  <si>
    <t>Thomas County</t>
  </si>
  <si>
    <t>Tift County</t>
  </si>
  <si>
    <t>Toombs County</t>
  </si>
  <si>
    <t>Towns County</t>
  </si>
  <si>
    <t>Treutlen County</t>
  </si>
  <si>
    <t>Troup County</t>
  </si>
  <si>
    <t>Turner County</t>
  </si>
  <si>
    <t>Twiggs County</t>
  </si>
  <si>
    <t>Upson County</t>
  </si>
  <si>
    <t>Ware County</t>
  </si>
  <si>
    <t>Warren County</t>
  </si>
  <si>
    <t>Wayne County</t>
  </si>
  <si>
    <t>Webster County</t>
  </si>
  <si>
    <t>Wheeler County</t>
  </si>
  <si>
    <t>Whitfield County</t>
  </si>
  <si>
    <t>Wilkes County</t>
  </si>
  <si>
    <t>Wilkinson County</t>
  </si>
  <si>
    <t>Worth County</t>
  </si>
  <si>
    <t>HI</t>
  </si>
  <si>
    <t>Hawaii County</t>
  </si>
  <si>
    <t>Honolulu County</t>
  </si>
  <si>
    <t>Kalawao County</t>
  </si>
  <si>
    <t>Kauai County</t>
  </si>
  <si>
    <t>Maui County</t>
  </si>
  <si>
    <t>IA</t>
  </si>
  <si>
    <t>Adair County</t>
  </si>
  <si>
    <t>Allamakee County</t>
  </si>
  <si>
    <t>Appanoose County</t>
  </si>
  <si>
    <t>Audubon County</t>
  </si>
  <si>
    <t>Black Hawk County</t>
  </si>
  <si>
    <t>Bremer County</t>
  </si>
  <si>
    <t>Buchanan County</t>
  </si>
  <si>
    <t>Buena Vista County</t>
  </si>
  <si>
    <t>Cass County</t>
  </si>
  <si>
    <t>Cedar County</t>
  </si>
  <si>
    <t>Cerro Gordo County</t>
  </si>
  <si>
    <t>Chickasaw County</t>
  </si>
  <si>
    <t>Clinton County</t>
  </si>
  <si>
    <t>Davis County</t>
  </si>
  <si>
    <t>Delaware County</t>
  </si>
  <si>
    <t>Des Moines County</t>
  </si>
  <si>
    <t>Dickinson County</t>
  </si>
  <si>
    <t>Dubuque County</t>
  </si>
  <si>
    <t>Emmet County</t>
  </si>
  <si>
    <t>Grundy County</t>
  </si>
  <si>
    <t>Guthrie County</t>
  </si>
  <si>
    <t>Hardin County</t>
  </si>
  <si>
    <t>Harrison County</t>
  </si>
  <si>
    <t>Ida County</t>
  </si>
  <si>
    <t>Iowa County</t>
  </si>
  <si>
    <t>Keokuk County</t>
  </si>
  <si>
    <t>Kossuth County</t>
  </si>
  <si>
    <t>Linn County</t>
  </si>
  <si>
    <t>Louisa County</t>
  </si>
  <si>
    <t>Lucas County</t>
  </si>
  <si>
    <t>Lyon County</t>
  </si>
  <si>
    <t>Mahaska County</t>
  </si>
  <si>
    <t>Mills County</t>
  </si>
  <si>
    <t>Monona County</t>
  </si>
  <si>
    <t>Muscatine County</t>
  </si>
  <si>
    <t>O'Brien County</t>
  </si>
  <si>
    <t>Page County</t>
  </si>
  <si>
    <t>Palo Alto County</t>
  </si>
  <si>
    <t>Plymouth County</t>
  </si>
  <si>
    <t>Pocahontas County</t>
  </si>
  <si>
    <t>Pottawattamie County</t>
  </si>
  <si>
    <t>Poweshiek County</t>
  </si>
  <si>
    <t>Ringgold County</t>
  </si>
  <si>
    <t>Sac County</t>
  </si>
  <si>
    <t>Sioux County</t>
  </si>
  <si>
    <t>Story County</t>
  </si>
  <si>
    <t>Tama County</t>
  </si>
  <si>
    <t>Wapello County</t>
  </si>
  <si>
    <t>Winnebago County</t>
  </si>
  <si>
    <t>Winneshiek County</t>
  </si>
  <si>
    <t>Woodbury County</t>
  </si>
  <si>
    <t>Wright County</t>
  </si>
  <si>
    <t>ID</t>
  </si>
  <si>
    <t>Ada County</t>
  </si>
  <si>
    <t>Bannock County</t>
  </si>
  <si>
    <t>Bear Lake County</t>
  </si>
  <si>
    <t>Benewah County</t>
  </si>
  <si>
    <t>Bingham County</t>
  </si>
  <si>
    <t>Blaine County</t>
  </si>
  <si>
    <t>Boise County</t>
  </si>
  <si>
    <t>Bonner County</t>
  </si>
  <si>
    <t>Bonneville County</t>
  </si>
  <si>
    <t>Boundary County</t>
  </si>
  <si>
    <t>Camas County</t>
  </si>
  <si>
    <t>Canyon County</t>
  </si>
  <si>
    <t>Caribou County</t>
  </si>
  <si>
    <t>Cassia County</t>
  </si>
  <si>
    <t>Clearwater County</t>
  </si>
  <si>
    <t>Gem County</t>
  </si>
  <si>
    <t>Gooding County</t>
  </si>
  <si>
    <t>Idaho County</t>
  </si>
  <si>
    <t>Jerome County</t>
  </si>
  <si>
    <t>Kootenai County</t>
  </si>
  <si>
    <t>Latah County</t>
  </si>
  <si>
    <t>Lemhi County</t>
  </si>
  <si>
    <t>Lewis County</t>
  </si>
  <si>
    <t>Minidoka County</t>
  </si>
  <si>
    <t>Nez Perce County</t>
  </si>
  <si>
    <t>Oneida County</t>
  </si>
  <si>
    <t>Owyhee County</t>
  </si>
  <si>
    <t>Payette County</t>
  </si>
  <si>
    <t>Power County</t>
  </si>
  <si>
    <t>Shoshone County</t>
  </si>
  <si>
    <t>Teton County</t>
  </si>
  <si>
    <t>Twin Falls County</t>
  </si>
  <si>
    <t>Valley County</t>
  </si>
  <si>
    <t>IL</t>
  </si>
  <si>
    <t>Alexander County</t>
  </si>
  <si>
    <t>Bond County</t>
  </si>
  <si>
    <t>Brown County</t>
  </si>
  <si>
    <t>Bureau County</t>
  </si>
  <si>
    <t>Champaign County</t>
  </si>
  <si>
    <t>Christian County</t>
  </si>
  <si>
    <t>Coles County</t>
  </si>
  <si>
    <t>Cumberland County</t>
  </si>
  <si>
    <t>De Witt County</t>
  </si>
  <si>
    <t>DuPage County</t>
  </si>
  <si>
    <t>Edgar County</t>
  </si>
  <si>
    <t>Edwards County</t>
  </si>
  <si>
    <t>Ford County</t>
  </si>
  <si>
    <t>Gallatin County</t>
  </si>
  <si>
    <t>Henderson County</t>
  </si>
  <si>
    <t>Iroquois County</t>
  </si>
  <si>
    <t>Jersey County</t>
  </si>
  <si>
    <t>Jo Daviess County</t>
  </si>
  <si>
    <t>Kane County</t>
  </si>
  <si>
    <t>Kankakee County</t>
  </si>
  <si>
    <t>Kendall County</t>
  </si>
  <si>
    <t>Knox County</t>
  </si>
  <si>
    <t>LaSalle County</t>
  </si>
  <si>
    <t>Livingston County</t>
  </si>
  <si>
    <t>McDonough County</t>
  </si>
  <si>
    <t>McHenry County</t>
  </si>
  <si>
    <t>McLean County</t>
  </si>
  <si>
    <t>Macoupin County</t>
  </si>
  <si>
    <t>Mason County</t>
  </si>
  <si>
    <t>Massac County</t>
  </si>
  <si>
    <t>Menard County</t>
  </si>
  <si>
    <t>Mercer County</t>
  </si>
  <si>
    <t>Moultrie County</t>
  </si>
  <si>
    <t>Ogle County</t>
  </si>
  <si>
    <t>Peoria County</t>
  </si>
  <si>
    <t>Piatt County</t>
  </si>
  <si>
    <t>Richland County</t>
  </si>
  <si>
    <t>Rock Island County</t>
  </si>
  <si>
    <t>Sangamon County</t>
  </si>
  <si>
    <t>Schuyler County</t>
  </si>
  <si>
    <t>Stark County</t>
  </si>
  <si>
    <t>Stephenson County</t>
  </si>
  <si>
    <t>Tazewell County</t>
  </si>
  <si>
    <t>Vermilion County</t>
  </si>
  <si>
    <t>Wabash County</t>
  </si>
  <si>
    <t>Whiteside County</t>
  </si>
  <si>
    <t>Will County</t>
  </si>
  <si>
    <t>Williamson County</t>
  </si>
  <si>
    <t>Woodford County</t>
  </si>
  <si>
    <t>IN</t>
  </si>
  <si>
    <t>Allen County</t>
  </si>
  <si>
    <t>Bartholomew County</t>
  </si>
  <si>
    <t>Blackford County</t>
  </si>
  <si>
    <t>Daviess County</t>
  </si>
  <si>
    <t>Dearborn County</t>
  </si>
  <si>
    <t>Dubois County</t>
  </si>
  <si>
    <t>Elkhart County</t>
  </si>
  <si>
    <t>Fountain County</t>
  </si>
  <si>
    <t>Gibson County</t>
  </si>
  <si>
    <t>Hendricks County</t>
  </si>
  <si>
    <t>Huntington County</t>
  </si>
  <si>
    <t>Jay County</t>
  </si>
  <si>
    <t>Jennings County</t>
  </si>
  <si>
    <t>Kosciusko County</t>
  </si>
  <si>
    <t>LaGrange County</t>
  </si>
  <si>
    <t>LaPorte County</t>
  </si>
  <si>
    <t>Miami County</t>
  </si>
  <si>
    <t>Noble County</t>
  </si>
  <si>
    <t>Ohio County</t>
  </si>
  <si>
    <t>Owen County</t>
  </si>
  <si>
    <t>Parke County</t>
  </si>
  <si>
    <t>Porter County</t>
  </si>
  <si>
    <t>Posey County</t>
  </si>
  <si>
    <t>Ripley County</t>
  </si>
  <si>
    <t>Rush County</t>
  </si>
  <si>
    <t>St. Joseph County</t>
  </si>
  <si>
    <t>Spencer County</t>
  </si>
  <si>
    <t>Starke County</t>
  </si>
  <si>
    <t>Steuben County</t>
  </si>
  <si>
    <t>Sullivan County</t>
  </si>
  <si>
    <t>Switzerland County</t>
  </si>
  <si>
    <t>Tippecanoe County</t>
  </si>
  <si>
    <t>Tipton County</t>
  </si>
  <si>
    <t>Vanderburgh County</t>
  </si>
  <si>
    <t>Vermillion County</t>
  </si>
  <si>
    <t>Vigo County</t>
  </si>
  <si>
    <t>Warrick County</t>
  </si>
  <si>
    <t>Wells County</t>
  </si>
  <si>
    <t>Whitley County</t>
  </si>
  <si>
    <t>KS</t>
  </si>
  <si>
    <t>Anderson County</t>
  </si>
  <si>
    <t>Atchison County</t>
  </si>
  <si>
    <t>Barber County</t>
  </si>
  <si>
    <t>Barton County</t>
  </si>
  <si>
    <t>Bourbon County</t>
  </si>
  <si>
    <t>Chase County</t>
  </si>
  <si>
    <t>Chautauqua County</t>
  </si>
  <si>
    <t>Cloud County</t>
  </si>
  <si>
    <t>Coffey County</t>
  </si>
  <si>
    <t>Comanche County</t>
  </si>
  <si>
    <t>Cowley County</t>
  </si>
  <si>
    <t>Doniphan County</t>
  </si>
  <si>
    <t>Elk County</t>
  </si>
  <si>
    <t>Ellis County</t>
  </si>
  <si>
    <t>Ellsworth County</t>
  </si>
  <si>
    <t>Finney County</t>
  </si>
  <si>
    <t>Geary County</t>
  </si>
  <si>
    <t>Gove County</t>
  </si>
  <si>
    <t>Gray County</t>
  </si>
  <si>
    <t>Greeley County</t>
  </si>
  <si>
    <t>Greenwood County</t>
  </si>
  <si>
    <t>Harper County</t>
  </si>
  <si>
    <t>Harvey County</t>
  </si>
  <si>
    <t>Haskell County</t>
  </si>
  <si>
    <t>Hodgeman County</t>
  </si>
  <si>
    <t>Jewell County</t>
  </si>
  <si>
    <t>Kearny County</t>
  </si>
  <si>
    <t>Kingman County</t>
  </si>
  <si>
    <t>Labette County</t>
  </si>
  <si>
    <t>Lane County</t>
  </si>
  <si>
    <t>Leavenworth County</t>
  </si>
  <si>
    <t>McPherson County</t>
  </si>
  <si>
    <t>Meade County</t>
  </si>
  <si>
    <t>Morris County</t>
  </si>
  <si>
    <t>Morton County</t>
  </si>
  <si>
    <t>Nemaha County</t>
  </si>
  <si>
    <t>Neosho County</t>
  </si>
  <si>
    <t>Ness County</t>
  </si>
  <si>
    <t>Norton County</t>
  </si>
  <si>
    <t>Osage County</t>
  </si>
  <si>
    <t>Osborne County</t>
  </si>
  <si>
    <t>Ottawa County</t>
  </si>
  <si>
    <t>Pawnee County</t>
  </si>
  <si>
    <t>Pottawatomie County</t>
  </si>
  <si>
    <t>Pratt County</t>
  </si>
  <si>
    <t>Rawlins County</t>
  </si>
  <si>
    <t>Reno County</t>
  </si>
  <si>
    <t>Republic County</t>
  </si>
  <si>
    <t>Rice County</t>
  </si>
  <si>
    <t>Riley County</t>
  </si>
  <si>
    <t>Rooks County</t>
  </si>
  <si>
    <t>Seward County</t>
  </si>
  <si>
    <t>Shawnee County</t>
  </si>
  <si>
    <t>Sheridan County</t>
  </si>
  <si>
    <t>Sherman County</t>
  </si>
  <si>
    <t>Smith County</t>
  </si>
  <si>
    <t>Stafford County</t>
  </si>
  <si>
    <t>Stanton County</t>
  </si>
  <si>
    <t>Stevens County</t>
  </si>
  <si>
    <t>Sumner County</t>
  </si>
  <si>
    <t>Trego County</t>
  </si>
  <si>
    <t>Wabaunsee County</t>
  </si>
  <si>
    <t>Wallace County</t>
  </si>
  <si>
    <t>Wichita County</t>
  </si>
  <si>
    <t>Wilson County</t>
  </si>
  <si>
    <t>Woodson County</t>
  </si>
  <si>
    <t>Wyandotte County</t>
  </si>
  <si>
    <t>KY</t>
  </si>
  <si>
    <t>Ballard County</t>
  </si>
  <si>
    <t>Barren County</t>
  </si>
  <si>
    <t>Bath County</t>
  </si>
  <si>
    <t>Bell County</t>
  </si>
  <si>
    <t>Boyd County</t>
  </si>
  <si>
    <t>Boyle County</t>
  </si>
  <si>
    <t>Bracken County</t>
  </si>
  <si>
    <t>Breathitt County</t>
  </si>
  <si>
    <t>Breckinridge County</t>
  </si>
  <si>
    <t>Bullitt County</t>
  </si>
  <si>
    <t>Caldwell County</t>
  </si>
  <si>
    <t>Calloway County</t>
  </si>
  <si>
    <t>Campbell County</t>
  </si>
  <si>
    <t>Carlisle County</t>
  </si>
  <si>
    <t>Carter County</t>
  </si>
  <si>
    <t>Casey County</t>
  </si>
  <si>
    <t>Edmonson County</t>
  </si>
  <si>
    <t>Elliott County</t>
  </si>
  <si>
    <t>Estill County</t>
  </si>
  <si>
    <t>Fleming County</t>
  </si>
  <si>
    <t>Garrard County</t>
  </si>
  <si>
    <t>Graves County</t>
  </si>
  <si>
    <t>Grayson County</t>
  </si>
  <si>
    <t>Green County</t>
  </si>
  <si>
    <t>Greenup County</t>
  </si>
  <si>
    <t>Harlan County</t>
  </si>
  <si>
    <t>Hickman County</t>
  </si>
  <si>
    <t>Hopkins County</t>
  </si>
  <si>
    <t>Jessamine County</t>
  </si>
  <si>
    <t>Kenton County</t>
  </si>
  <si>
    <t>Knott County</t>
  </si>
  <si>
    <t>Larue County</t>
  </si>
  <si>
    <t>Laurel County</t>
  </si>
  <si>
    <t>Leslie County</t>
  </si>
  <si>
    <t>Letcher County</t>
  </si>
  <si>
    <t>McCracken County</t>
  </si>
  <si>
    <t>McCreary County</t>
  </si>
  <si>
    <t>Magoffin County</t>
  </si>
  <si>
    <t>Menifee County</t>
  </si>
  <si>
    <t>Metcalfe County</t>
  </si>
  <si>
    <t>Muhlenberg County</t>
  </si>
  <si>
    <t>Nelson County</t>
  </si>
  <si>
    <t>Nicholas County</t>
  </si>
  <si>
    <t>Oldham County</t>
  </si>
  <si>
    <t>Owsley County</t>
  </si>
  <si>
    <t>Pendleton County</t>
  </si>
  <si>
    <t>Powell County</t>
  </si>
  <si>
    <t>Robertson County</t>
  </si>
  <si>
    <t>Rockcastle County</t>
  </si>
  <si>
    <t>Rowan County</t>
  </si>
  <si>
    <t>Simpson County</t>
  </si>
  <si>
    <t>Todd County</t>
  </si>
  <si>
    <t>Trigg County</t>
  </si>
  <si>
    <t>Trimble County</t>
  </si>
  <si>
    <t>Wolfe County</t>
  </si>
  <si>
    <t>LA</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</si>
  <si>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</si>
  <si>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</si>
  <si>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</si>
  <si>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</si>
  <si>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</si>
  <si>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</si>
  <si>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</si>
  <si>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</si>
  <si>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</si>
  <si>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</si>
  <si>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</si>
  <si>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</si>
  <si>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</si>
  <si>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</si>
  <si>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</si>
  <si>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</si>
  <si>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</si>
  <si>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</si>
  <si>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</si>
  <si>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</si>
  <si>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Franklin Parish</t>
  </si>
  <si>
    <t>Grant Parish</t>
  </si>
  <si>
    <t>Iberia Parish</t>
  </si>
  <si>
    <t>Iberville Parish</t>
  </si>
  <si>
    <t>Jackson Parish</t>
  </si>
  <si>
    <t>Jefferson Parish</t>
  </si>
  <si>
    <t>Jefferson Davis Parish</t>
  </si>
  <si>
    <t>Lafayette Parish</t>
  </si>
  <si>
    <t>Lafourche Parish</t>
  </si>
  <si>
    <t>La 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</si>
  <si>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</si>
  <si>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</si>
  <si>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</si>
  <si>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</si>
  <si>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</si>
  <si>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</si>
  <si>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</si>
  <si>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</si>
  <si>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</si>
  <si>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</si>
  <si>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</si>
  <si>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</si>
  <si>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</si>
  <si>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</si>
  <si>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</si>
  <si>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</si>
  <si>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</si>
  <si>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</si>
  <si>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</si>
  <si>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</si>
  <si>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</si>
  <si>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</si>
  <si>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</si>
  <si>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</si>
  <si>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</si>
  <si>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</si>
  <si>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</si>
  <si>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</si>
  <si>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</si>
  <si>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</si>
  <si>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</si>
  <si>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</si>
  <si>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</si>
  <si>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</si>
  <si>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MA</t>
  </si>
  <si>
    <t>Barnstable County</t>
  </si>
  <si>
    <t>Berkshire County</t>
  </si>
  <si>
    <t>Bristol County</t>
  </si>
  <si>
    <t>Dukes County</t>
  </si>
  <si>
    <t>Essex County</t>
  </si>
  <si>
    <t>Hampden County</t>
  </si>
  <si>
    <t>Hampshire County</t>
  </si>
  <si>
    <t>Nantucket County</t>
  </si>
  <si>
    <t>Norfolk County</t>
  </si>
  <si>
    <t>Suffolk County</t>
  </si>
  <si>
    <t>Worcester County</t>
  </si>
  <si>
    <t>MD</t>
  </si>
  <si>
    <t>Allegany County</t>
  </si>
  <si>
    <t>Anne Arundel County</t>
  </si>
  <si>
    <t>Baltimore County</t>
  </si>
  <si>
    <t>Calvert County</t>
  </si>
  <si>
    <t>Caroline County</t>
  </si>
  <si>
    <t>Cecil County</t>
  </si>
  <si>
    <t>Charles County</t>
  </si>
  <si>
    <t>Dorchester County</t>
  </si>
  <si>
    <t>Frederick County</t>
  </si>
  <si>
    <t>Garrett County</t>
  </si>
  <si>
    <t>Harford County</t>
  </si>
  <si>
    <t>Prince George's County</t>
  </si>
  <si>
    <t>Queen Anne's County</t>
  </si>
  <si>
    <t>St. Mary's County</t>
  </si>
  <si>
    <t>Somerset County</t>
  </si>
  <si>
    <t>Wicomico County</t>
  </si>
  <si>
    <t>Baltimore city</t>
  </si>
  <si>
    <t>ME</t>
  </si>
  <si>
    <t>Androscoggin County</t>
  </si>
  <si>
    <t>Aroostook County</t>
  </si>
  <si>
    <t>Kennebec County</t>
  </si>
  <si>
    <t>Oxford County</t>
  </si>
  <si>
    <t>Penobscot County</t>
  </si>
  <si>
    <t>Piscataquis County</t>
  </si>
  <si>
    <t>Sagadahoc County</t>
  </si>
  <si>
    <t>Waldo County</t>
  </si>
  <si>
    <t>York County</t>
  </si>
  <si>
    <t>MI</t>
  </si>
  <si>
    <t>Alcona County</t>
  </si>
  <si>
    <t>Alger County</t>
  </si>
  <si>
    <t>Allegan County</t>
  </si>
  <si>
    <t>Alpena County</t>
  </si>
  <si>
    <t>Antrim County</t>
  </si>
  <si>
    <t>Arenac County</t>
  </si>
  <si>
    <t>Baraga County</t>
  </si>
  <si>
    <t>Barry County</t>
  </si>
  <si>
    <t>Benzie County</t>
  </si>
  <si>
    <t>Branch County</t>
  </si>
  <si>
    <t>Charlevoix County</t>
  </si>
  <si>
    <t>Cheboygan County</t>
  </si>
  <si>
    <t>Chippewa County</t>
  </si>
  <si>
    <t>Clare County</t>
  </si>
  <si>
    <t>Eaton County</t>
  </si>
  <si>
    <t>Genesee County</t>
  </si>
  <si>
    <t>Gladwin County</t>
  </si>
  <si>
    <t>Gogebic County</t>
  </si>
  <si>
    <t>Grand Traverse County</t>
  </si>
  <si>
    <t>Gratiot County</t>
  </si>
  <si>
    <t>Hillsdale County</t>
  </si>
  <si>
    <t>Houghton County</t>
  </si>
  <si>
    <t>Huron County</t>
  </si>
  <si>
    <t>Ingham County</t>
  </si>
  <si>
    <t>Ionia County</t>
  </si>
  <si>
    <t>Iosco County</t>
  </si>
  <si>
    <t>Iron County</t>
  </si>
  <si>
    <t>Isabella County</t>
  </si>
  <si>
    <t>Kalamazoo County</t>
  </si>
  <si>
    <t>Kalkaska County</t>
  </si>
  <si>
    <t>Keweenaw County</t>
  </si>
  <si>
    <t>Lapeer County</t>
  </si>
  <si>
    <t>Leelanau County</t>
  </si>
  <si>
    <t>Lenawee County</t>
  </si>
  <si>
    <t>Luce County</t>
  </si>
  <si>
    <t>Mackinac County</t>
  </si>
  <si>
    <t>Macomb County</t>
  </si>
  <si>
    <t>Manistee County</t>
  </si>
  <si>
    <t>Marquette County</t>
  </si>
  <si>
    <t>Mecosta County</t>
  </si>
  <si>
    <t>Menominee County</t>
  </si>
  <si>
    <t>Midland County</t>
  </si>
  <si>
    <t>Missaukee County</t>
  </si>
  <si>
    <t>Montcalm County</t>
  </si>
  <si>
    <t>Montmorency County</t>
  </si>
  <si>
    <t>Muskegon County</t>
  </si>
  <si>
    <t>Newaygo County</t>
  </si>
  <si>
    <t>Oakland County</t>
  </si>
  <si>
    <t>Oceana County</t>
  </si>
  <si>
    <t>Ogemaw County</t>
  </si>
  <si>
    <t>Ontonagon County</t>
  </si>
  <si>
    <t>Oscoda County</t>
  </si>
  <si>
    <t>Otsego County</t>
  </si>
  <si>
    <t>Presque Isle County</t>
  </si>
  <si>
    <t>Roscommon County</t>
  </si>
  <si>
    <t>Saginaw County</t>
  </si>
  <si>
    <t>Sanilac County</t>
  </si>
  <si>
    <t>Schoolcraft County</t>
  </si>
  <si>
    <t>Shiawassee County</t>
  </si>
  <si>
    <t>Tuscola County</t>
  </si>
  <si>
    <t>Washtenaw County</t>
  </si>
  <si>
    <t>Wexford County</t>
  </si>
  <si>
    <t>MN</t>
  </si>
  <si>
    <t>Aitkin County</t>
  </si>
  <si>
    <t>Anoka County</t>
  </si>
  <si>
    <t>Becker County</t>
  </si>
  <si>
    <t>Beltrami County</t>
  </si>
  <si>
    <t>Big Stone County</t>
  </si>
  <si>
    <t>Blue Earth County</t>
  </si>
  <si>
    <t>Carlton County</t>
  </si>
  <si>
    <t>Carver County</t>
  </si>
  <si>
    <t>Chisago County</t>
  </si>
  <si>
    <t>Cottonwood County</t>
  </si>
  <si>
    <t>Crow Wing County</t>
  </si>
  <si>
    <t>Dakota County</t>
  </si>
  <si>
    <t>Faribault County</t>
  </si>
  <si>
    <t>Fillmore County</t>
  </si>
  <si>
    <t>Freeborn County</t>
  </si>
  <si>
    <t>Goodhue County</t>
  </si>
  <si>
    <t>Hennepin County</t>
  </si>
  <si>
    <t>Hubbard County</t>
  </si>
  <si>
    <t>Isanti County</t>
  </si>
  <si>
    <t>Itasca County</t>
  </si>
  <si>
    <t>Kanabec County</t>
  </si>
  <si>
    <t>Kandiyohi County</t>
  </si>
  <si>
    <t>Kittson County</t>
  </si>
  <si>
    <t>Koochiching County</t>
  </si>
  <si>
    <t>Lac qui Parle County</t>
  </si>
  <si>
    <t>Lake of the Woods County</t>
  </si>
  <si>
    <t>Le Sueur County</t>
  </si>
  <si>
    <t>McLeod County</t>
  </si>
  <si>
    <t>Mahnomen County</t>
  </si>
  <si>
    <t>Meeker County</t>
  </si>
  <si>
    <t>Mille Lacs County</t>
  </si>
  <si>
    <t>Morrison County</t>
  </si>
  <si>
    <t>Mower County</t>
  </si>
  <si>
    <t>Nicollet County</t>
  </si>
  <si>
    <t>Nobles County</t>
  </si>
  <si>
    <t>Norman County</t>
  </si>
  <si>
    <t>Olmsted County</t>
  </si>
  <si>
    <t>Otter Tail County</t>
  </si>
  <si>
    <t>Pennington County</t>
  </si>
  <si>
    <t>Pine County</t>
  </si>
  <si>
    <t>Pipestone County</t>
  </si>
  <si>
    <t>Ramsey County</t>
  </si>
  <si>
    <t>Red Lake County</t>
  </si>
  <si>
    <t>Redwood County</t>
  </si>
  <si>
    <t>Renville County</t>
  </si>
  <si>
    <t>Rock County</t>
  </si>
  <si>
    <t>Roseau County</t>
  </si>
  <si>
    <t>St. Louis County</t>
  </si>
  <si>
    <t>Sherburne County</t>
  </si>
  <si>
    <t>Sibley County</t>
  </si>
  <si>
    <t>Stearns County</t>
  </si>
  <si>
    <t>Steele County</t>
  </si>
  <si>
    <t>Swift County</t>
  </si>
  <si>
    <t>Traverse County</t>
  </si>
  <si>
    <t>Wabasha County</t>
  </si>
  <si>
    <t>Wadena County</t>
  </si>
  <si>
    <t>Waseca County</t>
  </si>
  <si>
    <t>Watonwan County</t>
  </si>
  <si>
    <t>Wilkin County</t>
  </si>
  <si>
    <t>Winona County</t>
  </si>
  <si>
    <t>Yellow Medicine County</t>
  </si>
  <si>
    <t>MO</t>
  </si>
  <si>
    <t>Andrew County</t>
  </si>
  <si>
    <t>Audrain County</t>
  </si>
  <si>
    <t>Bates County</t>
  </si>
  <si>
    <t>Bollinger County</t>
  </si>
  <si>
    <t>Callaway County</t>
  </si>
  <si>
    <t>Cape Girardeau County</t>
  </si>
  <si>
    <t>Chariton County</t>
  </si>
  <si>
    <t>Cole County</t>
  </si>
  <si>
    <t>Cooper County</t>
  </si>
  <si>
    <t>Dent County</t>
  </si>
  <si>
    <t>Dunklin County</t>
  </si>
  <si>
    <t>Gasconade County</t>
  </si>
  <si>
    <t>Gentry County</t>
  </si>
  <si>
    <t>Hickory County</t>
  </si>
  <si>
    <t>Holt County</t>
  </si>
  <si>
    <t>Howell County</t>
  </si>
  <si>
    <t>Laclede County</t>
  </si>
  <si>
    <t>McDonald County</t>
  </si>
  <si>
    <t>Maries County</t>
  </si>
  <si>
    <t>Moniteau County</t>
  </si>
  <si>
    <t>New Madrid County</t>
  </si>
  <si>
    <t>Nodaway County</t>
  </si>
  <si>
    <t>Oregon County</t>
  </si>
  <si>
    <t>Ozark County</t>
  </si>
  <si>
    <t>Pemiscot County</t>
  </si>
  <si>
    <t>Pettis County</t>
  </si>
  <si>
    <t>Phelps County</t>
  </si>
  <si>
    <t>Platte County</t>
  </si>
  <si>
    <t>Ralls County</t>
  </si>
  <si>
    <t>Ray County</t>
  </si>
  <si>
    <t>Reynolds County</t>
  </si>
  <si>
    <t>St. Charles County</t>
  </si>
  <si>
    <t>Ste. Genevieve County</t>
  </si>
  <si>
    <t>St. Francois County</t>
  </si>
  <si>
    <t>Scotland County</t>
  </si>
  <si>
    <t>Shannon County</t>
  </si>
  <si>
    <t>Stoddard County</t>
  </si>
  <si>
    <t>Taney County</t>
  </si>
  <si>
    <t>Texas County</t>
  </si>
  <si>
    <t>Vernon County</t>
  </si>
  <si>
    <t>St. Louis city</t>
  </si>
  <si>
    <t>MS</t>
  </si>
  <si>
    <t>Alcorn County</t>
  </si>
  <si>
    <t>Amite County</t>
  </si>
  <si>
    <t>Attala County</t>
  </si>
  <si>
    <t>Bolivar County</t>
  </si>
  <si>
    <t>Claiborne County</t>
  </si>
  <si>
    <t>Coahoma County</t>
  </si>
  <si>
    <t>Copiah County</t>
  </si>
  <si>
    <t>Forrest County</t>
  </si>
  <si>
    <t>George County</t>
  </si>
  <si>
    <t>Grenada County</t>
  </si>
  <si>
    <t>Hinds County</t>
  </si>
  <si>
    <t>Humphreys County</t>
  </si>
  <si>
    <t>Issaquena County</t>
  </si>
  <si>
    <t>Itawamba County</t>
  </si>
  <si>
    <t>Jefferson Davis County</t>
  </si>
  <si>
    <t>Kemper County</t>
  </si>
  <si>
    <t>Leake County</t>
  </si>
  <si>
    <t>Leflore County</t>
  </si>
  <si>
    <t>Neshoba County</t>
  </si>
  <si>
    <t>Noxubee County</t>
  </si>
  <si>
    <t>Oktibbeha County</t>
  </si>
  <si>
    <t>Panola County</t>
  </si>
  <si>
    <t>Pearl River County</t>
  </si>
  <si>
    <t>Pontotoc County</t>
  </si>
  <si>
    <t>Prentiss County</t>
  </si>
  <si>
    <t>Rankin County</t>
  </si>
  <si>
    <t>Sharkey County</t>
  </si>
  <si>
    <t>Sunflower County</t>
  </si>
  <si>
    <t>Tallahatchie County</t>
  </si>
  <si>
    <t>Tate County</t>
  </si>
  <si>
    <t>Tippah County</t>
  </si>
  <si>
    <t>Tishomingo County</t>
  </si>
  <si>
    <t>Tunica County</t>
  </si>
  <si>
    <t>Walthall County</t>
  </si>
  <si>
    <t>Yalobusha County</t>
  </si>
  <si>
    <t>Yazoo County</t>
  </si>
  <si>
    <t>MT</t>
  </si>
  <si>
    <t>Beaverhead County</t>
  </si>
  <si>
    <t>Big Horn County</t>
  </si>
  <si>
    <t>Broadwater County</t>
  </si>
  <si>
    <t>Carbon County</t>
  </si>
  <si>
    <t>Cascade County</t>
  </si>
  <si>
    <t>Chouteau County</t>
  </si>
  <si>
    <t>Daniels County</t>
  </si>
  <si>
    <t>Deer Lodge County</t>
  </si>
  <si>
    <t>Fallon County</t>
  </si>
  <si>
    <t>Fergus County</t>
  </si>
  <si>
    <t>Flathead County</t>
  </si>
  <si>
    <t>Glacier County</t>
  </si>
  <si>
    <t>Golden Valley County</t>
  </si>
  <si>
    <t>Granite County</t>
  </si>
  <si>
    <t>Hill County</t>
  </si>
  <si>
    <t>Judith Basin County</t>
  </si>
  <si>
    <t>Lewis and Clark County</t>
  </si>
  <si>
    <t>McCone County</t>
  </si>
  <si>
    <t>Meagher County</t>
  </si>
  <si>
    <t>Missoula County</t>
  </si>
  <si>
    <t>Musselshell County</t>
  </si>
  <si>
    <t>Petroleum County</t>
  </si>
  <si>
    <t>Pondera County</t>
  </si>
  <si>
    <t>Powder River County</t>
  </si>
  <si>
    <t>Ravalli County</t>
  </si>
  <si>
    <t>Roosevelt County</t>
  </si>
  <si>
    <t>Rosebud County</t>
  </si>
  <si>
    <t>Sanders County</t>
  </si>
  <si>
    <t>Silver Bow County</t>
  </si>
  <si>
    <t>Stillwater County</t>
  </si>
  <si>
    <t>Sweet Grass County</t>
  </si>
  <si>
    <t>Toole County</t>
  </si>
  <si>
    <t>Treasure County</t>
  </si>
  <si>
    <t>Wheatland County</t>
  </si>
  <si>
    <t>Wibaux County</t>
  </si>
  <si>
    <t>Yellowstone County</t>
  </si>
  <si>
    <t>NC</t>
  </si>
  <si>
    <t>Alamance County</t>
  </si>
  <si>
    <t>Alleghany County</t>
  </si>
  <si>
    <t>Anson County</t>
  </si>
  <si>
    <t>Ashe County</t>
  </si>
  <si>
    <t>Avery County</t>
  </si>
  <si>
    <t>Beaufort County</t>
  </si>
  <si>
    <t>Bertie County</t>
  </si>
  <si>
    <t>Bladen County</t>
  </si>
  <si>
    <t>Brunswick County</t>
  </si>
  <si>
    <t>Buncombe County</t>
  </si>
  <si>
    <t>Cabarrus County</t>
  </si>
  <si>
    <t>Carteret County</t>
  </si>
  <si>
    <t>Caswell County</t>
  </si>
  <si>
    <t>Catawba County</t>
  </si>
  <si>
    <t>Chowan County</t>
  </si>
  <si>
    <t>Columbus County</t>
  </si>
  <si>
    <t>Craven County</t>
  </si>
  <si>
    <t>Currituck County</t>
  </si>
  <si>
    <t>Dare County</t>
  </si>
  <si>
    <t>Davidson County</t>
  </si>
  <si>
    <t>Davie County</t>
  </si>
  <si>
    <t>Duplin County</t>
  </si>
  <si>
    <t>Durham County</t>
  </si>
  <si>
    <t>Edgecombe County</t>
  </si>
  <si>
    <t>Gaston County</t>
  </si>
  <si>
    <t>Gates County</t>
  </si>
  <si>
    <t>Granville County</t>
  </si>
  <si>
    <t>Guilford County</t>
  </si>
  <si>
    <t>Halifax County</t>
  </si>
  <si>
    <t>Harnett County</t>
  </si>
  <si>
    <t>Haywood County</t>
  </si>
  <si>
    <t>Hertford County</t>
  </si>
  <si>
    <t>Hoke County</t>
  </si>
  <si>
    <t>Hyde County</t>
  </si>
  <si>
    <t>Iredell County</t>
  </si>
  <si>
    <t>Johnston County</t>
  </si>
  <si>
    <t>Lenoir County</t>
  </si>
  <si>
    <t>McDowell County</t>
  </si>
  <si>
    <t>Mecklenburg County</t>
  </si>
  <si>
    <t>Moore County</t>
  </si>
  <si>
    <t>Nash County</t>
  </si>
  <si>
    <t>New Hanover County</t>
  </si>
  <si>
    <t>Northampton County</t>
  </si>
  <si>
    <t>Onslow County</t>
  </si>
  <si>
    <t>Pamlico County</t>
  </si>
  <si>
    <t>Pasquotank County</t>
  </si>
  <si>
    <t>Pender County</t>
  </si>
  <si>
    <t>Perquimans County</t>
  </si>
  <si>
    <t>Person County</t>
  </si>
  <si>
    <t>Pitt County</t>
  </si>
  <si>
    <t>Robeson County</t>
  </si>
  <si>
    <t>Rockingham County</t>
  </si>
  <si>
    <t>Rutherford County</t>
  </si>
  <si>
    <t>Sampson County</t>
  </si>
  <si>
    <t>Stanly County</t>
  </si>
  <si>
    <t>Stokes County</t>
  </si>
  <si>
    <t>Surry County</t>
  </si>
  <si>
    <t>Swain County</t>
  </si>
  <si>
    <t>Transylvania County</t>
  </si>
  <si>
    <t>Tyrrell County</t>
  </si>
  <si>
    <t>Vance County</t>
  </si>
  <si>
    <t>Wake County</t>
  </si>
  <si>
    <t>Watauga County</t>
  </si>
  <si>
    <t>Yadkin County</t>
  </si>
  <si>
    <t>Yancey County</t>
  </si>
  <si>
    <t>ND</t>
  </si>
  <si>
    <t>Barnes County</t>
  </si>
  <si>
    <t>Benson County</t>
  </si>
  <si>
    <t>Billings County</t>
  </si>
  <si>
    <t>Bottineau County</t>
  </si>
  <si>
    <t>Bowman County</t>
  </si>
  <si>
    <t>Burleigh County</t>
  </si>
  <si>
    <t>Cavalier County</t>
  </si>
  <si>
    <t>Dickey County</t>
  </si>
  <si>
    <t>Divide County</t>
  </si>
  <si>
    <t>Dunn County</t>
  </si>
  <si>
    <t>Eddy County</t>
  </si>
  <si>
    <t>Emmons County</t>
  </si>
  <si>
    <t>Foster County</t>
  </si>
  <si>
    <t>Grand Forks County</t>
  </si>
  <si>
    <t>Griggs County</t>
  </si>
  <si>
    <t>Hettinger County</t>
  </si>
  <si>
    <t>Kidder County</t>
  </si>
  <si>
    <t>LaMoure County</t>
  </si>
  <si>
    <t>McKenzie County</t>
  </si>
  <si>
    <t>Mountrail County</t>
  </si>
  <si>
    <t>Oliver County</t>
  </si>
  <si>
    <t>Pembina County</t>
  </si>
  <si>
    <t>Ransom County</t>
  </si>
  <si>
    <t>Rolette County</t>
  </si>
  <si>
    <t>Sargent County</t>
  </si>
  <si>
    <t>Slope County</t>
  </si>
  <si>
    <t>Stutsman County</t>
  </si>
  <si>
    <t>Towner County</t>
  </si>
  <si>
    <t>Traill County</t>
  </si>
  <si>
    <t>Walsh County</t>
  </si>
  <si>
    <t>Ward County</t>
  </si>
  <si>
    <t>Williams County</t>
  </si>
  <si>
    <t>NE</t>
  </si>
  <si>
    <t>Antelope County</t>
  </si>
  <si>
    <t>Arthur County</t>
  </si>
  <si>
    <t>Banner County</t>
  </si>
  <si>
    <t>Box Butte County</t>
  </si>
  <si>
    <t>Buffalo County</t>
  </si>
  <si>
    <t>Burt County</t>
  </si>
  <si>
    <t>Cherry County</t>
  </si>
  <si>
    <t>Colfax County</t>
  </si>
  <si>
    <t>Cuming County</t>
  </si>
  <si>
    <t>Dawes County</t>
  </si>
  <si>
    <t>Deuel County</t>
  </si>
  <si>
    <t>Dixon County</t>
  </si>
  <si>
    <t>Dundy County</t>
  </si>
  <si>
    <t>Frontier County</t>
  </si>
  <si>
    <t>Furnas County</t>
  </si>
  <si>
    <t>Gage County</t>
  </si>
  <si>
    <t>Garden County</t>
  </si>
  <si>
    <t>Gosper County</t>
  </si>
  <si>
    <t>Hayes County</t>
  </si>
  <si>
    <t>Hitchcock County</t>
  </si>
  <si>
    <t>Hooker County</t>
  </si>
  <si>
    <t>Kearney County</t>
  </si>
  <si>
    <t>Keith County</t>
  </si>
  <si>
    <t>Keya Paha County</t>
  </si>
  <si>
    <t>Kimball County</t>
  </si>
  <si>
    <t>Lancaster County</t>
  </si>
  <si>
    <t>Loup County</t>
  </si>
  <si>
    <t>Merrick County</t>
  </si>
  <si>
    <t>Morrill County</t>
  </si>
  <si>
    <t>Nance County</t>
  </si>
  <si>
    <t>Nuckolls County</t>
  </si>
  <si>
    <t>Otoe County</t>
  </si>
  <si>
    <t>Perkins County</t>
  </si>
  <si>
    <t>Red Willow County</t>
  </si>
  <si>
    <t>Richardson County</t>
  </si>
  <si>
    <t>Sarpy County</t>
  </si>
  <si>
    <t>Saunders County</t>
  </si>
  <si>
    <t>Scotts Bluff County</t>
  </si>
  <si>
    <t>Thayer County</t>
  </si>
  <si>
    <t>Thurston County</t>
  </si>
  <si>
    <t>NH</t>
  </si>
  <si>
    <t>Belknap County</t>
  </si>
  <si>
    <t>Cheshire County</t>
  </si>
  <si>
    <t>Coos County</t>
  </si>
  <si>
    <t>Grafton County</t>
  </si>
  <si>
    <t>Merrimack County</t>
  </si>
  <si>
    <t>Strafford County</t>
  </si>
  <si>
    <t>NJ</t>
  </si>
  <si>
    <t>Atlantic County</t>
  </si>
  <si>
    <t>Bergen County</t>
  </si>
  <si>
    <t>Burlington County</t>
  </si>
  <si>
    <t>Cape May County</t>
  </si>
  <si>
    <t>Gloucester County</t>
  </si>
  <si>
    <t>Hudson County</t>
  </si>
  <si>
    <t>Hunterdon County</t>
  </si>
  <si>
    <t>Monmouth County</t>
  </si>
  <si>
    <t>Ocean County</t>
  </si>
  <si>
    <t>Passaic County</t>
  </si>
  <si>
    <t>Salem County</t>
  </si>
  <si>
    <t>NM</t>
  </si>
  <si>
    <t>Bernalillo County</t>
  </si>
  <si>
    <t>Catron County</t>
  </si>
  <si>
    <t>Chaves County</t>
  </si>
  <si>
    <t>Cibola County</t>
  </si>
  <si>
    <t>Curry County</t>
  </si>
  <si>
    <t>De Baca County</t>
  </si>
  <si>
    <t>Dona Ana County</t>
  </si>
  <si>
    <t>Guadalupe County</t>
  </si>
  <si>
    <t>Harding County</t>
  </si>
  <si>
    <t>Hidalgo County</t>
  </si>
  <si>
    <t>Lea County</t>
  </si>
  <si>
    <t>Los Alamos County</t>
  </si>
  <si>
    <t>Luna County</t>
  </si>
  <si>
    <t>McKinley County</t>
  </si>
  <si>
    <t>Mora County</t>
  </si>
  <si>
    <t>Quay County</t>
  </si>
  <si>
    <t>Rio Arriba County</t>
  </si>
  <si>
    <t>Sandoval County</t>
  </si>
  <si>
    <t>Santa Fe County</t>
  </si>
  <si>
    <t>Socorro County</t>
  </si>
  <si>
    <t>Taos County</t>
  </si>
  <si>
    <t>Torrance County</t>
  </si>
  <si>
    <t>Valencia County</t>
  </si>
  <si>
    <t>NV</t>
  </si>
  <si>
    <t>Churchill County</t>
  </si>
  <si>
    <t>Elko County</t>
  </si>
  <si>
    <t>Esmeralda County</t>
  </si>
  <si>
    <t>Eureka County</t>
  </si>
  <si>
    <t>Lander County</t>
  </si>
  <si>
    <t>Nye County</t>
  </si>
  <si>
    <t>Pershing County</t>
  </si>
  <si>
    <t>Storey County</t>
  </si>
  <si>
    <t>Washoe County</t>
  </si>
  <si>
    <t>White Pine County</t>
  </si>
  <si>
    <t>Carson City</t>
  </si>
  <si>
    <t>NY</t>
  </si>
  <si>
    <t>Albany County</t>
  </si>
  <si>
    <t>Bronx County</t>
  </si>
  <si>
    <t>Broome County</t>
  </si>
  <si>
    <t>Cattaraugus County</t>
  </si>
  <si>
    <t>Cayuga County</t>
  </si>
  <si>
    <t>Chemung County</t>
  </si>
  <si>
    <t>Chenango County</t>
  </si>
  <si>
    <t>Cortland County</t>
  </si>
  <si>
    <t>Dutchess County</t>
  </si>
  <si>
    <t>Erie County</t>
  </si>
  <si>
    <t>Herkimer County</t>
  </si>
  <si>
    <t>New York County</t>
  </si>
  <si>
    <t>Niagara County</t>
  </si>
  <si>
    <t>Onondaga County</t>
  </si>
  <si>
    <t>Ontario County</t>
  </si>
  <si>
    <t>Orleans County</t>
  </si>
  <si>
    <t>Oswego County</t>
  </si>
  <si>
    <t>Queens County</t>
  </si>
  <si>
    <t>Rensselaer County</t>
  </si>
  <si>
    <t>Rockland County</t>
  </si>
  <si>
    <t>St. Lawrence County</t>
  </si>
  <si>
    <t>Saratoga County</t>
  </si>
  <si>
    <t>Schenectady County</t>
  </si>
  <si>
    <t>Schoharie County</t>
  </si>
  <si>
    <t>Seneca County</t>
  </si>
  <si>
    <t>Tioga County</t>
  </si>
  <si>
    <t>Tompkins County</t>
  </si>
  <si>
    <t>Ulster County</t>
  </si>
  <si>
    <t>Westchester County</t>
  </si>
  <si>
    <t>Wyoming County</t>
  </si>
  <si>
    <t>Yates County</t>
  </si>
  <si>
    <t>OH</t>
  </si>
  <si>
    <t>Ashland County</t>
  </si>
  <si>
    <t>Ashtabula County</t>
  </si>
  <si>
    <t>Athens County</t>
  </si>
  <si>
    <t>Auglaize County</t>
  </si>
  <si>
    <t>Belmont County</t>
  </si>
  <si>
    <t>Clermont County</t>
  </si>
  <si>
    <t>Columbiana County</t>
  </si>
  <si>
    <t>Coshocton County</t>
  </si>
  <si>
    <t>Cuyahoga County</t>
  </si>
  <si>
    <t>Darke County</t>
  </si>
  <si>
    <t>Defiance County</t>
  </si>
  <si>
    <t>Gallia County</t>
  </si>
  <si>
    <t>Geauga County</t>
  </si>
  <si>
    <t>Guernsey County</t>
  </si>
  <si>
    <t>Highland County</t>
  </si>
  <si>
    <t>Hocking County</t>
  </si>
  <si>
    <t>Licking County</t>
  </si>
  <si>
    <t>Lorain County</t>
  </si>
  <si>
    <t>Mahoning County</t>
  </si>
  <si>
    <t>Medina County</t>
  </si>
  <si>
    <t>Meigs County</t>
  </si>
  <si>
    <t>Morrow County</t>
  </si>
  <si>
    <t>Muskingum County</t>
  </si>
  <si>
    <t>Pickaway County</t>
  </si>
  <si>
    <t>Portage County</t>
  </si>
  <si>
    <t>Preble County</t>
  </si>
  <si>
    <t>Ross County</t>
  </si>
  <si>
    <t>Sandusky County</t>
  </si>
  <si>
    <t>Scioto County</t>
  </si>
  <si>
    <t>Trumbull County</t>
  </si>
  <si>
    <t>Tuscarawas County</t>
  </si>
  <si>
    <t>Van Wert County</t>
  </si>
  <si>
    <t>Vinton County</t>
  </si>
  <si>
    <t>Wood County</t>
  </si>
  <si>
    <t>Wyandot County</t>
  </si>
  <si>
    <t>OK</t>
  </si>
  <si>
    <t>Alfalfa County</t>
  </si>
  <si>
    <t>Atoka County</t>
  </si>
  <si>
    <t>Beaver County</t>
  </si>
  <si>
    <t>Beckham County</t>
  </si>
  <si>
    <t>Caddo County</t>
  </si>
  <si>
    <t>Canadian County</t>
  </si>
  <si>
    <t>Cimarron County</t>
  </si>
  <si>
    <t>Coal County</t>
  </si>
  <si>
    <t>Cotton County</t>
  </si>
  <si>
    <t>Craig County</t>
  </si>
  <si>
    <t>Creek County</t>
  </si>
  <si>
    <t>Dewey County</t>
  </si>
  <si>
    <t>Garvin County</t>
  </si>
  <si>
    <t>Greer County</t>
  </si>
  <si>
    <t>Harmon County</t>
  </si>
  <si>
    <t>Hughes County</t>
  </si>
  <si>
    <t>Kay County</t>
  </si>
  <si>
    <t>Kingfisher County</t>
  </si>
  <si>
    <t>Latimer County</t>
  </si>
  <si>
    <t>Le Flore County</t>
  </si>
  <si>
    <t>Love County</t>
  </si>
  <si>
    <t>McClain County</t>
  </si>
  <si>
    <t>McCurtain County</t>
  </si>
  <si>
    <t>Major County</t>
  </si>
  <si>
    <t>Mayes County</t>
  </si>
  <si>
    <t>Muskogee County</t>
  </si>
  <si>
    <t>Nowata County</t>
  </si>
  <si>
    <t>Okfuskee County</t>
  </si>
  <si>
    <t>Oklahoma County</t>
  </si>
  <si>
    <t>Okmulgee County</t>
  </si>
  <si>
    <t>Payne County</t>
  </si>
  <si>
    <t>Pittsburg County</t>
  </si>
  <si>
    <t>Pushmataha County</t>
  </si>
  <si>
    <t>Roger Mills County</t>
  </si>
  <si>
    <t>Rogers County</t>
  </si>
  <si>
    <t>Sequoyah County</t>
  </si>
  <si>
    <t>Tillman County</t>
  </si>
  <si>
    <t>Tulsa County</t>
  </si>
  <si>
    <t>Wagoner County</t>
  </si>
  <si>
    <t>Washita County</t>
  </si>
  <si>
    <t>Woods County</t>
  </si>
  <si>
    <t>Woodward County</t>
  </si>
  <si>
    <t>OR</t>
  </si>
  <si>
    <t>Clackamas County</t>
  </si>
  <si>
    <t>Clatsop County</t>
  </si>
  <si>
    <t>Crook County</t>
  </si>
  <si>
    <t>Deschutes County</t>
  </si>
  <si>
    <t>Gilliam County</t>
  </si>
  <si>
    <t>Harney County</t>
  </si>
  <si>
    <t>Hood River County</t>
  </si>
  <si>
    <t>Josephine County</t>
  </si>
  <si>
    <t>Klamath County</t>
  </si>
  <si>
    <t>Malheur County</t>
  </si>
  <si>
    <t>Multnomah County</t>
  </si>
  <si>
    <t>Tillamook County</t>
  </si>
  <si>
    <t>Umatilla County</t>
  </si>
  <si>
    <t>Wallowa County</t>
  </si>
  <si>
    <t>Wasco County</t>
  </si>
  <si>
    <t>Yamhill County</t>
  </si>
  <si>
    <t>PA</t>
  </si>
  <si>
    <t>Allegheny County</t>
  </si>
  <si>
    <t>Armstrong County</t>
  </si>
  <si>
    <t>Bedford County</t>
  </si>
  <si>
    <t>Berks County</t>
  </si>
  <si>
    <t>Blair County</t>
  </si>
  <si>
    <t>Bucks County</t>
  </si>
  <si>
    <t>Cambria County</t>
  </si>
  <si>
    <t>Cameron County</t>
  </si>
  <si>
    <t>Centre County</t>
  </si>
  <si>
    <t>Chester County</t>
  </si>
  <si>
    <t>Clarion County</t>
  </si>
  <si>
    <t>Clearfield County</t>
  </si>
  <si>
    <t>Dauphin County</t>
  </si>
  <si>
    <t>Forest County</t>
  </si>
  <si>
    <t>Huntingdon County</t>
  </si>
  <si>
    <t>Indiana County</t>
  </si>
  <si>
    <t>Juniata County</t>
  </si>
  <si>
    <t>Lackawanna County</t>
  </si>
  <si>
    <t>Lebanon County</t>
  </si>
  <si>
    <t>Lehigh County</t>
  </si>
  <si>
    <t>Luzerne County</t>
  </si>
  <si>
    <t>Lycoming County</t>
  </si>
  <si>
    <t>McKean County</t>
  </si>
  <si>
    <t>Mifflin County</t>
  </si>
  <si>
    <t>Montour County</t>
  </si>
  <si>
    <t>Northumberland County</t>
  </si>
  <si>
    <t>Philadelphia County</t>
  </si>
  <si>
    <t>Potter County</t>
  </si>
  <si>
    <t>Schuylkill County</t>
  </si>
  <si>
    <t>Snyder County</t>
  </si>
  <si>
    <t>Susquehanna County</t>
  </si>
  <si>
    <t>Venango County</t>
  </si>
  <si>
    <t>Westmoreland County</t>
  </si>
  <si>
    <t>RI</t>
  </si>
  <si>
    <t>Newport County</t>
  </si>
  <si>
    <t>Providence County</t>
  </si>
  <si>
    <t>SC</t>
  </si>
  <si>
    <t>Abbeville County</t>
  </si>
  <si>
    <t>Aiken County</t>
  </si>
  <si>
    <t>Allendale County</t>
  </si>
  <si>
    <t>Bamberg County</t>
  </si>
  <si>
    <t>Barnwell County</t>
  </si>
  <si>
    <t>Berkeley County</t>
  </si>
  <si>
    <t>Charleston County</t>
  </si>
  <si>
    <t>Chesterfield County</t>
  </si>
  <si>
    <t>Clarendon County</t>
  </si>
  <si>
    <t>Colleton County</t>
  </si>
  <si>
    <t>Darlington County</t>
  </si>
  <si>
    <t>Dillon County</t>
  </si>
  <si>
    <t>Edgefield County</t>
  </si>
  <si>
    <t>Florence County</t>
  </si>
  <si>
    <t>Georgetown County</t>
  </si>
  <si>
    <t>Greenville County</t>
  </si>
  <si>
    <t>Hampton County</t>
  </si>
  <si>
    <t>Horry County</t>
  </si>
  <si>
    <t>Kershaw County</t>
  </si>
  <si>
    <t>Lexington County</t>
  </si>
  <si>
    <t>McCormick County</t>
  </si>
  <si>
    <t>Marlboro County</t>
  </si>
  <si>
    <t>Newberry County</t>
  </si>
  <si>
    <t>Orangeburg County</t>
  </si>
  <si>
    <t>Saluda County</t>
  </si>
  <si>
    <t>Spartanburg County</t>
  </si>
  <si>
    <t>Williamsburg County</t>
  </si>
  <si>
    <t>SD</t>
  </si>
  <si>
    <t>Aurora County</t>
  </si>
  <si>
    <t>Beadle County</t>
  </si>
  <si>
    <t>Bennett County</t>
  </si>
  <si>
    <t>Bon Homme County</t>
  </si>
  <si>
    <t>Brookings County</t>
  </si>
  <si>
    <t>Brule County</t>
  </si>
  <si>
    <t>Charles Mix County</t>
  </si>
  <si>
    <t>Codington County</t>
  </si>
  <si>
    <t>Corson County</t>
  </si>
  <si>
    <t>Davison County</t>
  </si>
  <si>
    <t>Day County</t>
  </si>
  <si>
    <t>Edmunds County</t>
  </si>
  <si>
    <t>Fall River County</t>
  </si>
  <si>
    <t>Faulk County</t>
  </si>
  <si>
    <t>Gregory County</t>
  </si>
  <si>
    <t>Haakon County</t>
  </si>
  <si>
    <t>Hamlin County</t>
  </si>
  <si>
    <t>Hand County</t>
  </si>
  <si>
    <t>Hanson County</t>
  </si>
  <si>
    <t>Hutchinson County</t>
  </si>
  <si>
    <t>Jerauld County</t>
  </si>
  <si>
    <t>Kingsbury County</t>
  </si>
  <si>
    <t>Lyman County</t>
  </si>
  <si>
    <t>McCook County</t>
  </si>
  <si>
    <t>Mellette County</t>
  </si>
  <si>
    <t>Miner County</t>
  </si>
  <si>
    <t>Minnehaha County</t>
  </si>
  <si>
    <t>Moody County</t>
  </si>
  <si>
    <t>Roberts County</t>
  </si>
  <si>
    <t>Sanborn County</t>
  </si>
  <si>
    <t>Spink County</t>
  </si>
  <si>
    <t>Stanley County</t>
  </si>
  <si>
    <t>Sully County</t>
  </si>
  <si>
    <t>Tripp County</t>
  </si>
  <si>
    <t>Walworth County</t>
  </si>
  <si>
    <t>Yankton County</t>
  </si>
  <si>
    <t>Ziebach County</t>
  </si>
  <si>
    <t>TN</t>
  </si>
  <si>
    <t>Bledsoe County</t>
  </si>
  <si>
    <t>Cannon County</t>
  </si>
  <si>
    <t>Cheatham County</t>
  </si>
  <si>
    <t>Cocke County</t>
  </si>
  <si>
    <t>Crockett County</t>
  </si>
  <si>
    <t>Dickson County</t>
  </si>
  <si>
    <t>Dyer County</t>
  </si>
  <si>
    <t>Fentress County</t>
  </si>
  <si>
    <t>Giles County</t>
  </si>
  <si>
    <t>Grainger County</t>
  </si>
  <si>
    <t>Hamblen County</t>
  </si>
  <si>
    <t>Hardeman County</t>
  </si>
  <si>
    <t>Hawkins County</t>
  </si>
  <si>
    <t>Loudon County</t>
  </si>
  <si>
    <t>McMinn County</t>
  </si>
  <si>
    <t>McNairy County</t>
  </si>
  <si>
    <t>Maury County</t>
  </si>
  <si>
    <t>Obion County</t>
  </si>
  <si>
    <t>Overton County</t>
  </si>
  <si>
    <t>Pickett County</t>
  </si>
  <si>
    <t>Rhea County</t>
  </si>
  <si>
    <t>Roane County</t>
  </si>
  <si>
    <t>Sequatchie County</t>
  </si>
  <si>
    <t>Trousdale County</t>
  </si>
  <si>
    <t>Unicoi County</t>
  </si>
  <si>
    <t>Weakley County</t>
  </si>
  <si>
    <t>TX</t>
  </si>
  <si>
    <t>Andrews County</t>
  </si>
  <si>
    <t>Angelina County</t>
  </si>
  <si>
    <t>Aransas County</t>
  </si>
  <si>
    <t>Archer County</t>
  </si>
  <si>
    <t>Atascosa County</t>
  </si>
  <si>
    <t>Austin County</t>
  </si>
  <si>
    <t>Bailey County</t>
  </si>
  <si>
    <t>Bandera County</t>
  </si>
  <si>
    <t>Bastrop County</t>
  </si>
  <si>
    <t>Baylor County</t>
  </si>
  <si>
    <t>Bee County</t>
  </si>
  <si>
    <t>Bexar County</t>
  </si>
  <si>
    <t>Blanco County</t>
  </si>
  <si>
    <t>Borden County</t>
  </si>
  <si>
    <t>Bosque County</t>
  </si>
  <si>
    <t>Bowie County</t>
  </si>
  <si>
    <t>Brazoria County</t>
  </si>
  <si>
    <t>Brazos County</t>
  </si>
  <si>
    <t>Brewster County</t>
  </si>
  <si>
    <t>Briscoe County</t>
  </si>
  <si>
    <t>Burleson County</t>
  </si>
  <si>
    <t>Burnet County</t>
  </si>
  <si>
    <t>Callahan County</t>
  </si>
  <si>
    <t>Camp County</t>
  </si>
  <si>
    <t>Carson County</t>
  </si>
  <si>
    <t>Castro County</t>
  </si>
  <si>
    <t>Childress County</t>
  </si>
  <si>
    <t>Cochran County</t>
  </si>
  <si>
    <t>Coke County</t>
  </si>
  <si>
    <t>Coleman County</t>
  </si>
  <si>
    <t>Collin County</t>
  </si>
  <si>
    <t>Collingsworth County</t>
  </si>
  <si>
    <t>Colorado County</t>
  </si>
  <si>
    <t>Comal County</t>
  </si>
  <si>
    <t>Concho County</t>
  </si>
  <si>
    <t>Cooke County</t>
  </si>
  <si>
    <t>Coryell County</t>
  </si>
  <si>
    <t>Cottle County</t>
  </si>
  <si>
    <t>Crane County</t>
  </si>
  <si>
    <t>Crosby County</t>
  </si>
  <si>
    <t>Culberson County</t>
  </si>
  <si>
    <t>Dallam County</t>
  </si>
  <si>
    <t>Deaf Smith County</t>
  </si>
  <si>
    <t>Denton County</t>
  </si>
  <si>
    <t>DeWitt County</t>
  </si>
  <si>
    <t>Dickens County</t>
  </si>
  <si>
    <t>Dimmit County</t>
  </si>
  <si>
    <t>Donley County</t>
  </si>
  <si>
    <t>Eastland County</t>
  </si>
  <si>
    <t>Ector County</t>
  </si>
  <si>
    <t>Erath County</t>
  </si>
  <si>
    <t>Falls County</t>
  </si>
  <si>
    <t>Fisher County</t>
  </si>
  <si>
    <t>Foard County</t>
  </si>
  <si>
    <t>Fort Bend County</t>
  </si>
  <si>
    <t>Freestone County</t>
  </si>
  <si>
    <t>Frio County</t>
  </si>
  <si>
    <t>Gaines County</t>
  </si>
  <si>
    <t>Galveston County</t>
  </si>
  <si>
    <t>Garza County</t>
  </si>
  <si>
    <t>Gillespie County</t>
  </si>
  <si>
    <t>Glasscock County</t>
  </si>
  <si>
    <t>Goliad County</t>
  </si>
  <si>
    <t>Gonzales County</t>
  </si>
  <si>
    <t>Gregg County</t>
  </si>
  <si>
    <t>Grimes County</t>
  </si>
  <si>
    <t>Hansford County</t>
  </si>
  <si>
    <t>Hartley County</t>
  </si>
  <si>
    <t>Hays County</t>
  </si>
  <si>
    <t>Hemphill County</t>
  </si>
  <si>
    <t>Hockley County</t>
  </si>
  <si>
    <t>Hood County</t>
  </si>
  <si>
    <t>Hudspeth County</t>
  </si>
  <si>
    <t>Hunt County</t>
  </si>
  <si>
    <t>Irion County</t>
  </si>
  <si>
    <t>Jack County</t>
  </si>
  <si>
    <t>Jim Hogg County</t>
  </si>
  <si>
    <t>Jim Wells County</t>
  </si>
  <si>
    <t>Karnes County</t>
  </si>
  <si>
    <t>Kaufman County</t>
  </si>
  <si>
    <t>Kenedy County</t>
  </si>
  <si>
    <t>Kerr County</t>
  </si>
  <si>
    <t>Kimble County</t>
  </si>
  <si>
    <t>King County</t>
  </si>
  <si>
    <t>Kinney County</t>
  </si>
  <si>
    <t>Kleberg County</t>
  </si>
  <si>
    <t>Lamb County</t>
  </si>
  <si>
    <t>Lampasas County</t>
  </si>
  <si>
    <t>La Salle County</t>
  </si>
  <si>
    <t>Lavaca County</t>
  </si>
  <si>
    <t>Lipscomb County</t>
  </si>
  <si>
    <t>Live Oak County</t>
  </si>
  <si>
    <t>Llano County</t>
  </si>
  <si>
    <t>Loving County</t>
  </si>
  <si>
    <t>Lubbock County</t>
  </si>
  <si>
    <t>Lynn County</t>
  </si>
  <si>
    <t>McCulloch County</t>
  </si>
  <si>
    <t>McLennan County</t>
  </si>
  <si>
    <t>McMullen County</t>
  </si>
  <si>
    <t>Matagorda County</t>
  </si>
  <si>
    <t>Maverick County</t>
  </si>
  <si>
    <t>Milam County</t>
  </si>
  <si>
    <t>Montague County</t>
  </si>
  <si>
    <t>Motley County</t>
  </si>
  <si>
    <t>Nacogdoches County</t>
  </si>
  <si>
    <t>Navarro County</t>
  </si>
  <si>
    <t>Nolan County</t>
  </si>
  <si>
    <t>Nueces County</t>
  </si>
  <si>
    <t>Ochiltree County</t>
  </si>
  <si>
    <t>Palo Pinto County</t>
  </si>
  <si>
    <t>Parker County</t>
  </si>
  <si>
    <t>Parmer County</t>
  </si>
  <si>
    <t>Pecos County</t>
  </si>
  <si>
    <t>Presidio County</t>
  </si>
  <si>
    <t>Rains County</t>
  </si>
  <si>
    <t>Randall County</t>
  </si>
  <si>
    <t>Reagan County</t>
  </si>
  <si>
    <t>Real County</t>
  </si>
  <si>
    <t>Red River County</t>
  </si>
  <si>
    <t>Reeves County</t>
  </si>
  <si>
    <t>Refugio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</si>
  <si>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</si>
  <si>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</si>
  <si>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</si>
  <si>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</si>
  <si>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</si>
  <si>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</si>
  <si>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</si>
  <si>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</si>
  <si>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</si>
  <si>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</si>
  <si>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</si>
  <si>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Somervell County</t>
  </si>
  <si>
    <t>Starr County</t>
  </si>
  <si>
    <t>Sterling County</t>
  </si>
  <si>
    <t>Stonewall County</t>
  </si>
  <si>
    <t>Sutton County</t>
  </si>
  <si>
    <t>Swisher County</t>
  </si>
  <si>
    <t>Tarrant County</t>
  </si>
  <si>
    <t>Terry County</t>
  </si>
  <si>
    <t>Throckmorton County</t>
  </si>
  <si>
    <t>Titus County</t>
  </si>
  <si>
    <t>Tom Green County</t>
  </si>
  <si>
    <t>Travis County</t>
  </si>
  <si>
    <t>Tyler County</t>
  </si>
  <si>
    <t>Upshur County</t>
  </si>
  <si>
    <t>Upton County</t>
  </si>
  <si>
    <t>Uvalde County</t>
  </si>
  <si>
    <t>Val Verde County</t>
  </si>
  <si>
    <t>Van Zandt County</t>
  </si>
  <si>
    <t>Victoria County</t>
  </si>
  <si>
    <t>Waller County</t>
  </si>
  <si>
    <t>Webb County</t>
  </si>
  <si>
    <t>Wharton County</t>
  </si>
  <si>
    <t>Wilbarger County</t>
  </si>
  <si>
    <t>Willacy County</t>
  </si>
  <si>
    <t>Winkler County</t>
  </si>
  <si>
    <t>Wise County</t>
  </si>
  <si>
    <t>Yoakum County</t>
  </si>
  <si>
    <t>Young County</t>
  </si>
  <si>
    <t>Zapata County</t>
  </si>
  <si>
    <t>Zavala County</t>
  </si>
  <si>
    <t>UT</t>
  </si>
  <si>
    <t>Box Elder County</t>
  </si>
  <si>
    <t>Cache County</t>
  </si>
  <si>
    <t>Daggett County</t>
  </si>
  <si>
    <t>Duchesne County</t>
  </si>
  <si>
    <t>Emery County</t>
  </si>
  <si>
    <t>Juab County</t>
  </si>
  <si>
    <t>Millard County</t>
  </si>
  <si>
    <t>Piute County</t>
  </si>
  <si>
    <t>Rich County</t>
  </si>
  <si>
    <t>Salt Lake County</t>
  </si>
  <si>
    <t>Sanpete County</t>
  </si>
  <si>
    <t>Tooele County</t>
  </si>
  <si>
    <t>Uintah County</t>
  </si>
  <si>
    <t>Utah County</t>
  </si>
  <si>
    <t>Wasatch County</t>
  </si>
  <si>
    <t>Weber County</t>
  </si>
  <si>
    <t>VA</t>
  </si>
  <si>
    <t>Accomack County</t>
  </si>
  <si>
    <t>Albemarle County</t>
  </si>
  <si>
    <t>Amelia County</t>
  </si>
  <si>
    <t>Amherst County</t>
  </si>
  <si>
    <t>Appomattox County</t>
  </si>
  <si>
    <t>Arlington County</t>
  </si>
  <si>
    <t>Augusta County</t>
  </si>
  <si>
    <t>Bland County</t>
  </si>
  <si>
    <t>Botetourt County</t>
  </si>
  <si>
    <t>Buckingham County</t>
  </si>
  <si>
    <t>Charles City County</t>
  </si>
  <si>
    <t>Culpeper County</t>
  </si>
  <si>
    <t>Dickenson County</t>
  </si>
  <si>
    <t>Dinwiddie County</t>
  </si>
  <si>
    <t>Fairfax County</t>
  </si>
  <si>
    <t>Fauquier County</t>
  </si>
  <si>
    <t>Fluvanna County</t>
  </si>
  <si>
    <t>Goochland County</t>
  </si>
  <si>
    <t>Greensville County</t>
  </si>
  <si>
    <t>Hanover County</t>
  </si>
  <si>
    <t>Henrico County</t>
  </si>
  <si>
    <t>Isle of Wight County</t>
  </si>
  <si>
    <t>James City County</t>
  </si>
  <si>
    <t>King and Queen County</t>
  </si>
  <si>
    <t>King George County</t>
  </si>
  <si>
    <t>King William County</t>
  </si>
  <si>
    <t>Loudoun County</t>
  </si>
  <si>
    <t>Lunenburg County</t>
  </si>
  <si>
    <t>Mathews County</t>
  </si>
  <si>
    <t>New Kent County</t>
  </si>
  <si>
    <t>Nottoway County</t>
  </si>
  <si>
    <t>Patrick County</t>
  </si>
  <si>
    <t>Pittsylvania County</t>
  </si>
  <si>
    <t>Powhatan County</t>
  </si>
  <si>
    <t>Prince Edward County</t>
  </si>
  <si>
    <t>Prince George County</t>
  </si>
  <si>
    <t>Prince William County</t>
  </si>
  <si>
    <t>Rappahannock County</t>
  </si>
  <si>
    <t>Roanoke County</t>
  </si>
  <si>
    <t>Rockbridge County</t>
  </si>
  <si>
    <t>Shenandoah County</t>
  </si>
  <si>
    <t>Smyth County</t>
  </si>
  <si>
    <t>Southampton County</t>
  </si>
  <si>
    <t>Spotsylvania County</t>
  </si>
  <si>
    <t>Wythe County</t>
  </si>
  <si>
    <t>Alexandria city</t>
  </si>
  <si>
    <t>Bedford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</si>
  <si>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</si>
  <si>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</si>
  <si>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</si>
  <si>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</si>
  <si>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</si>
  <si>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</si>
  <si>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</si>
  <si>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</si>
  <si>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</si>
  <si>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</si>
  <si>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</si>
  <si>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</si>
  <si>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</si>
  <si>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</si>
  <si>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</si>
  <si>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</si>
  <si>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</si>
  <si>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</si>
  <si>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</si>
  <si>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</si>
  <si>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</si>
  <si>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</si>
  <si>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</si>
  <si>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</si>
  <si>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</si>
  <si>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</si>
  <si>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</si>
  <si>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</si>
  <si>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</si>
  <si>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</si>
  <si>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</si>
  <si>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</si>
  <si>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</si>
  <si>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</si>
  <si>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</si>
  <si>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</si>
  <si>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</si>
  <si>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VT</t>
  </si>
  <si>
    <t>Addison County</t>
  </si>
  <si>
    <t>Bennington County</t>
  </si>
  <si>
    <t>Caledonia County</t>
  </si>
  <si>
    <t>Chittenden County</t>
  </si>
  <si>
    <t>Grand Isle County</t>
  </si>
  <si>
    <t>Lamoille County</t>
  </si>
  <si>
    <t>Rutland County</t>
  </si>
  <si>
    <t>Windsor County</t>
  </si>
  <si>
    <t>WA</t>
  </si>
  <si>
    <t>Asotin County</t>
  </si>
  <si>
    <t>Chelan County</t>
  </si>
  <si>
    <t>Clallam County</t>
  </si>
  <si>
    <t>Cowlitz County</t>
  </si>
  <si>
    <t>Ferry County</t>
  </si>
  <si>
    <t>Grays Harbor County</t>
  </si>
  <si>
    <t>Island County</t>
  </si>
  <si>
    <t>Kitsap County</t>
  </si>
  <si>
    <t>Kittitas County</t>
  </si>
  <si>
    <t>Klickitat County</t>
  </si>
  <si>
    <t>Okanogan County</t>
  </si>
  <si>
    <t>Pacific County</t>
  </si>
  <si>
    <t>Pend Oreille County</t>
  </si>
  <si>
    <t>Skagit County</t>
  </si>
  <si>
    <t>Skamania County</t>
  </si>
  <si>
    <t>Snohomish County</t>
  </si>
  <si>
    <t>Spokane County</t>
  </si>
  <si>
    <t>Wahkiakum County</t>
  </si>
  <si>
    <t>Walla Walla County</t>
  </si>
  <si>
    <t>Whatcom County</t>
  </si>
  <si>
    <t>Whitman County</t>
  </si>
  <si>
    <t>Yakima County</t>
  </si>
  <si>
    <t>WV</t>
  </si>
  <si>
    <t>Braxton County</t>
  </si>
  <si>
    <t>Brooke County</t>
  </si>
  <si>
    <t>Cabell County</t>
  </si>
  <si>
    <t>Doddridge County</t>
  </si>
  <si>
    <t>Greenbrier County</t>
  </si>
  <si>
    <t>Hardy County</t>
  </si>
  <si>
    <t>Kanawha County</t>
  </si>
  <si>
    <t>Mingo County</t>
  </si>
  <si>
    <t>Monongalia County</t>
  </si>
  <si>
    <t>Pleasants County</t>
  </si>
  <si>
    <t>Preston County</t>
  </si>
  <si>
    <t>Raleigh County</t>
  </si>
  <si>
    <t>Ritchie County</t>
  </si>
  <si>
    <t>Summers County</t>
  </si>
  <si>
    <t>Tucker County</t>
  </si>
  <si>
    <t>Wetzel County</t>
  </si>
  <si>
    <t>Wirt County</t>
  </si>
  <si>
    <t>WI</t>
  </si>
  <si>
    <t>Barron County</t>
  </si>
  <si>
    <t>Bayfield County</t>
  </si>
  <si>
    <t>Burnett County</t>
  </si>
  <si>
    <t>Calumet County</t>
  </si>
  <si>
    <t>Dane County</t>
  </si>
  <si>
    <t>Door County</t>
  </si>
  <si>
    <t>Eau Claire County</t>
  </si>
  <si>
    <t>Fond du Lac County</t>
  </si>
  <si>
    <t>Green Lake County</t>
  </si>
  <si>
    <t>Juneau County</t>
  </si>
  <si>
    <t>Kenosha County</t>
  </si>
  <si>
    <t>Kewaunee County</t>
  </si>
  <si>
    <t>La Crosse County</t>
  </si>
  <si>
    <t>Langlade County</t>
  </si>
  <si>
    <t>Manitowoc County</t>
  </si>
  <si>
    <t>Marathon County</t>
  </si>
  <si>
    <t>Marinette County</t>
  </si>
  <si>
    <t>Milwaukee County</t>
  </si>
  <si>
    <t>Oconto County</t>
  </si>
  <si>
    <t>Outagamie County</t>
  </si>
  <si>
    <t>Ozaukee County</t>
  </si>
  <si>
    <t>Pepin County</t>
  </si>
  <si>
    <t>Price County</t>
  </si>
  <si>
    <t>Racine County</t>
  </si>
  <si>
    <t>St. Croix County</t>
  </si>
  <si>
    <t>Sauk County</t>
  </si>
  <si>
    <t>Sawyer County</t>
  </si>
  <si>
    <t>Shawano County</t>
  </si>
  <si>
    <t>Sheboygan County</t>
  </si>
  <si>
    <t>Trempealeau County</t>
  </si>
  <si>
    <t>Vilas County</t>
  </si>
  <si>
    <t>Washburn County</t>
  </si>
  <si>
    <t>Waukesha County</t>
  </si>
  <si>
    <t>Waupaca County</t>
  </si>
  <si>
    <t>Waushara County</t>
  </si>
  <si>
    <t>WY</t>
  </si>
  <si>
    <t>Converse County</t>
  </si>
  <si>
    <t>Goshen County</t>
  </si>
  <si>
    <t>Hot Springs County</t>
  </si>
  <si>
    <t>Laramie County</t>
  </si>
  <si>
    <t>Natrona County</t>
  </si>
  <si>
    <t>Niobrara County</t>
  </si>
  <si>
    <t>Sublette County</t>
  </si>
  <si>
    <t>Sweetwater County</t>
  </si>
  <si>
    <t>Uinta County</t>
  </si>
  <si>
    <t>Washakie County</t>
  </si>
  <si>
    <t>Weston County</t>
  </si>
  <si>
    <t xml:space="preserve">   Region</t>
  </si>
  <si>
    <t xml:space="preserve">   State - County</t>
  </si>
  <si>
    <t>State - County</t>
  </si>
  <si>
    <t xml:space="preserve">   Composite Primary Care PMPM</t>
  </si>
  <si>
    <t xml:space="preserve">   Area Deprivation Index</t>
  </si>
  <si>
    <t xml:space="preserve">   Quality</t>
  </si>
  <si>
    <t xml:space="preserve">   ACSC Admissions</t>
  </si>
  <si>
    <t xml:space="preserve">   Potentially Avoidable ED</t>
  </si>
  <si>
    <t>Practice Revenue</t>
  </si>
  <si>
    <t>Practice Geography</t>
  </si>
  <si>
    <t xml:space="preserve">   Name</t>
  </si>
  <si>
    <t xml:space="preserve">   Base Rate</t>
  </si>
  <si>
    <t xml:space="preserve">   Modifier 1 - Population Adjustment</t>
  </si>
  <si>
    <t xml:space="preserve">   Modifier 2 - Quality Adjustment</t>
  </si>
  <si>
    <t xml:space="preserve">   Modifier 3 - Efficiency Adjustment</t>
  </si>
  <si>
    <t xml:space="preserve">   Modifier 4 - Infrastructure Adjustment</t>
  </si>
  <si>
    <t xml:space="preserve">   Estimated Adjusted CPCP Rate PMPM</t>
  </si>
  <si>
    <t xml:space="preserve">   Percentage of TCOC</t>
  </si>
  <si>
    <t>Estimated CPCP PMPM Payment</t>
  </si>
  <si>
    <t xml:space="preserve">   25th-75th pecentile</t>
  </si>
  <si>
    <t xml:space="preserve">   75th-95th percentile</t>
  </si>
  <si>
    <t>Population Risk Adjustment</t>
  </si>
  <si>
    <t>Quality, Efficiency, Infrastructure</t>
  </si>
  <si>
    <t xml:space="preserve">   Growth Trend</t>
  </si>
  <si>
    <t xml:space="preserve">      Commercial</t>
  </si>
  <si>
    <t xml:space="preserve">      Medicaid</t>
  </si>
  <si>
    <t xml:space="preserve">      Medicare</t>
  </si>
  <si>
    <t xml:space="preserve">      Composite Trend</t>
  </si>
  <si>
    <t xml:space="preserve">   Total Population</t>
  </si>
  <si>
    <t xml:space="preserve">   25th percentile or lower</t>
  </si>
  <si>
    <t xml:space="preserve">   95th percentile or higher</t>
  </si>
  <si>
    <t xml:space="preserve">   Primary Care Percent of TCOC</t>
  </si>
  <si>
    <t xml:space="preserve">   Infrastructure Assessment Measures</t>
  </si>
  <si>
    <t xml:space="preserve">      Number Compliant</t>
  </si>
  <si>
    <t xml:space="preserve">      Number of Measures</t>
  </si>
  <si>
    <t>Rate Estimation Calculator</t>
  </si>
  <si>
    <t xml:space="preserve">  Practice Revenue Annualized</t>
  </si>
  <si>
    <t>User configurable inputs are highlighted green.</t>
  </si>
  <si>
    <t>Disclaimer: Information provided in connection with this calculator by FMAHealth and its contributors is not a suggestion, invitation, direction or recommendation with respect to what you should charge or what your reimbursement rates should be for your services.  Those determinations must be made by each physician or practice based on your own costs, patient population, regional and/or practice-specific circumstances, business judgment, negotiations with payers, and other factors within your discretion.  This information is intended to increase the quality and availability of care and services for patients and to enhance, not suppress, competition for such services.</t>
  </si>
  <si>
    <t>Baseline                 Current Model</t>
  </si>
  <si>
    <t>CPCP Model Inputs</t>
  </si>
  <si>
    <t>CPCP Model Results</t>
  </si>
  <si>
    <t>Current Model PMPM</t>
  </si>
  <si>
    <t>CPCP Model PMPM</t>
  </si>
  <si>
    <t>Comprehensive Primary Care Payment (CPCP)</t>
  </si>
  <si>
    <t>EFFICIENCY MEASURES</t>
  </si>
  <si>
    <t>INCLUDE</t>
  </si>
  <si>
    <t>Assess clinic hours and evening/weekend extended hours, average appointment wait time, availability of urgent care appointments.</t>
  </si>
  <si>
    <t>Assess proportion of care team work that is performed by non-physicians; assess ratio of non-physician support staff to physician staff.</t>
  </si>
  <si>
    <t>Assess EMR use, risk assessment tools, care gap tracking and mitigation processes.</t>
  </si>
  <si>
    <t>Assess health coaching, goal setting for high risk patients, chronic condition registry.</t>
  </si>
  <si>
    <t>Assess referral process, lab orders, specialist coordination, health system navigation.</t>
  </si>
  <si>
    <t>COMPLIANT</t>
  </si>
  <si>
    <t>To be determined through negotiation.</t>
  </si>
  <si>
    <t>Estimated PMPY Total Cost of Care</t>
  </si>
  <si>
    <t>Estimated PMPM Total Cost of Care</t>
  </si>
  <si>
    <t xml:space="preserve">   Total</t>
  </si>
  <si>
    <t>MS - Quitman County</t>
  </si>
  <si>
    <t>Year 1 Current Model</t>
  </si>
  <si>
    <t>Year 1 CPCP Model</t>
  </si>
  <si>
    <t>Updated December 2017</t>
  </si>
  <si>
    <t xml:space="preserve">   Physician Access and Practice Patterns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</si>
</sst>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000_);_(* \(#,##0.0000\);_(* &quot;-&quot;??_);_(@_)"/>
    <numFmt numFmtId="167" formatCode="0.000"/>
    <numFmt numFmtId="168" formatCode="&quot;$&quot;#,##0.00"/>
    <numFmt numFmtId="169" formatCode="0.0%"/>
    <numFmt numFmtId="170" formatCode="_(* #,##0.000_);_(* \(#,##0.000\);_(* &quot;-&quot;??_);_(@_)"/>
  </numFmts>
  <fonts count="2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family val="2"/>
    </font>
    <font>
      <sz val="12"/>
      <color rgb="FF000000"/>
      <name val="Calibri"/>
      <family val="2"/>
    </font>
    <font>
      <sz val="12"/>
      <color rgb="FF262836"/>
      <name val="Calibri"/>
      <family val="2"/>
    </font>
    <font>
      <sz val="12"/>
      <color theme="1"/>
      <name val="Calibri"/>
      <family val="2"/>
    </font>
    <font>
      <b/>
      <sz val="12"/>
      <color theme="1"/>
      <name val="Calibri"/>
      <family val="2"/>
    </font>
    <font>
      <vertAlign val="superscript"/>
      <sz val="12"/>
      <color rgb="FF000000"/>
      <name val="Calibri"/>
      <family val="2"/>
    </font>
    <font>
      <vertAlign val="superscript"/>
      <sz val="12"/>
      <color rgb="FF262836"/>
      <name val="Calibri"/>
      <family val="2"/>
    </font>
    <font>
      <sz val="18"/>
      <color theme="1"/>
      <name val="Calibri"/>
      <family val="2"/>
      <scheme val="minor"/>
    </font>
    <font>
      <i/>
      <sz val="12"/>
      <color theme="1"/>
      <name val="Calibri"/>
      <family val="2"/>
      <scheme val="minor"/>
    </font>
    <font>
      <sz val="8"/>
      <name val="Calibri"/>
      <family val="2"/>
      <scheme val="minor"/>
    </font>
    <font>
      <i/>
      <sz val="10"/>
      <color theme="1"/>
      <name val="Calibri"/>
      <family val="2"/>
      <scheme val="minor"/>
    </font>
    <font>
      <b/>
      <sz val="12"/>
      <color rgb="FF00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D6DCE4"/>
        <bgColor indexed="64"/>
      </patternFill>
    </fill>
    <fill>
      <patternFill patternType="solid">
        <fgColor rgb="FFE7E6E6"/>
        <bgColor indexed="64"/>
      </patternFill>
    </fill>
    <fill>
      <patternFill patternType="solid">
        <fgColor theme="2"/>
        <bgColor indexed="64"/>
      </patternFill>
    </fill>
    <fill>
      <patternFill patternType="solid">
        <fgColor theme="0"/>
        <bgColor indexed="64"/>
      </patternFill>
    </fill>
    <fill>
      <patternFill patternType="solid">
        <fgColor theme="0"/>
        <bgColor rgb="FF000000"/>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bgColor rgb="FF000000"/>
      </patternFill>
    </fill>
  </fills>
  <borders count="17">
    <border>
      <left/>
      <right/>
      <top/>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s>
  <cellStyleXfs count="28">
    <xf numFmtId="0" fontId="0" fillId="0" borderId="0"/>
    <xf numFmtId="44" fontId="4"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3"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58">
    <xf numFmtId="0" fontId="0" fillId="0" borderId="0" xfId="0"/>
    <xf numFmtId="44" fontId="0" fillId="0" borderId="0" xfId="1" applyFont="1"/>
    <xf numFmtId="44" fontId="0" fillId="0" borderId="0" xfId="0" applyNumberFormat="1"/>
    <xf numFmtId="0" fontId="5" fillId="0" borderId="0" xfId="0" applyFont="1"/>
    <xf numFmtId="0" fontId="0" fillId="2" borderId="0" xfId="0" applyFill="1"/>
    <xf numFmtId="0" fontId="8" fillId="0" borderId="0" xfId="0" applyFont="1"/>
    <xf numFmtId="44" fontId="8" fillId="0" borderId="0" xfId="0" applyNumberFormat="1" applyFont="1"/>
    <xf numFmtId="9" fontId="0" fillId="0" borderId="0" xfId="4" applyFont="1"/>
    <xf numFmtId="10" fontId="0" fillId="0" borderId="0" xfId="4" applyNumberFormat="1" applyFont="1"/>
    <xf numFmtId="43" fontId="0" fillId="0" borderId="0" xfId="7" applyFont="1"/>
    <xf numFmtId="43" fontId="0" fillId="0" borderId="0" xfId="0" applyNumberFormat="1"/>
    <xf numFmtId="0" fontId="10" fillId="4" borderId="0" xfId="0" applyFont="1" applyFill="1" applyBorder="1" applyAlignment="1">
      <alignment horizontal="center"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0" xfId="0" applyFont="1" applyBorder="1" applyAlignment="1">
      <alignment horizontal="center" vertical="center"/>
    </xf>
    <xf numFmtId="0" fontId="0" fillId="0" borderId="0" xfId="0" applyFont="1" applyBorder="1"/>
    <xf numFmtId="9" fontId="11" fillId="0" borderId="0" xfId="0" applyNumberFormat="1" applyFont="1" applyBorder="1" applyAlignment="1">
      <alignment horizontal="center" vertical="center" wrapText="1"/>
    </xf>
    <xf numFmtId="9" fontId="10" fillId="0" borderId="0" xfId="0" applyNumberFormat="1" applyFont="1" applyBorder="1" applyAlignment="1">
      <alignment horizontal="center" vertical="center" wrapText="1"/>
    </xf>
    <xf numFmtId="0" fontId="0" fillId="0" borderId="0" xfId="0" applyFont="1"/>
    <xf numFmtId="0" fontId="5" fillId="0" borderId="0" xfId="0" applyFont="1" applyAlignment="1">
      <alignment horizontal="right"/>
    </xf>
    <xf numFmtId="166" fontId="0" fillId="0" borderId="0" xfId="0" applyNumberFormat="1"/>
    <xf numFmtId="167" fontId="0" fillId="0" borderId="0" xfId="0" applyNumberFormat="1"/>
    <xf numFmtId="44" fontId="0" fillId="2" borderId="0" xfId="1" applyFont="1" applyFill="1"/>
    <xf numFmtId="44" fontId="0" fillId="2" borderId="0" xfId="0" applyNumberFormat="1" applyFill="1"/>
    <xf numFmtId="165" fontId="0" fillId="0" borderId="0" xfId="4" applyNumberFormat="1" applyFont="1"/>
    <xf numFmtId="10" fontId="0" fillId="2" borderId="0" xfId="4" applyNumberFormat="1" applyFont="1" applyFill="1"/>
    <xf numFmtId="0" fontId="10" fillId="0" borderId="0" xfId="0" applyFont="1" applyFill="1" applyBorder="1" applyAlignment="1">
      <alignment horizontal="left" vertical="center" wrapText="1"/>
    </xf>
    <xf numFmtId="0" fontId="10" fillId="5" borderId="0" xfId="0" applyFont="1" applyFill="1" applyBorder="1" applyAlignment="1">
      <alignment horizontal="center" vertical="center"/>
    </xf>
    <xf numFmtId="168" fontId="0" fillId="0" borderId="0" xfId="0" applyNumberFormat="1"/>
    <xf numFmtId="169" fontId="0" fillId="0" borderId="0" xfId="4" applyNumberFormat="1" applyFont="1"/>
    <xf numFmtId="170" fontId="0" fillId="0" borderId="0" xfId="7" applyNumberFormat="1" applyFont="1"/>
    <xf numFmtId="44" fontId="0" fillId="0" borderId="9" xfId="0" applyNumberFormat="1" applyBorder="1"/>
    <xf numFmtId="44" fontId="0" fillId="0" borderId="9" xfId="1" applyFont="1" applyBorder="1"/>
    <xf numFmtId="0" fontId="16" fillId="6" borderId="0" xfId="0" applyFont="1" applyFill="1"/>
    <xf numFmtId="0" fontId="0" fillId="6" borderId="0" xfId="0" applyFill="1"/>
    <xf numFmtId="0" fontId="5" fillId="6" borderId="0" xfId="0" applyFont="1" applyFill="1"/>
    <xf numFmtId="0" fontId="17" fillId="6" borderId="0" xfId="0" applyFont="1" applyFill="1"/>
    <xf numFmtId="0" fontId="0" fillId="6" borderId="3" xfId="0" applyFill="1" applyBorder="1"/>
    <xf numFmtId="0" fontId="0" fillId="6" borderId="0" xfId="0" applyFill="1" applyBorder="1"/>
    <xf numFmtId="0" fontId="0" fillId="6" borderId="2" xfId="0" applyFill="1" applyBorder="1"/>
    <xf numFmtId="0" fontId="5" fillId="6" borderId="3" xfId="0" applyFont="1" applyFill="1" applyBorder="1"/>
    <xf numFmtId="0" fontId="0" fillId="6" borderId="0" xfId="0" applyFont="1" applyFill="1" applyBorder="1" applyAlignment="1">
      <alignment horizontal="right"/>
    </xf>
    <xf numFmtId="3" fontId="0" fillId="6" borderId="3" xfId="0" applyNumberFormat="1" applyFont="1" applyFill="1" applyBorder="1" applyAlignment="1">
      <alignment horizontal="right"/>
    </xf>
    <xf numFmtId="3" fontId="5" fillId="6" borderId="3" xfId="0" applyNumberFormat="1" applyFont="1" applyFill="1" applyBorder="1" applyAlignment="1">
      <alignment horizontal="right"/>
    </xf>
    <xf numFmtId="0" fontId="0" fillId="6" borderId="3" xfId="0" applyFont="1" applyFill="1" applyBorder="1"/>
    <xf numFmtId="169" fontId="5" fillId="6" borderId="3" xfId="4" applyNumberFormat="1" applyFont="1" applyFill="1" applyBorder="1" applyAlignment="1">
      <alignment horizontal="right"/>
    </xf>
    <xf numFmtId="44" fontId="0" fillId="6" borderId="3" xfId="0" applyNumberFormat="1" applyFill="1" applyBorder="1"/>
    <xf numFmtId="0" fontId="5" fillId="6" borderId="3" xfId="0" applyFont="1" applyFill="1" applyBorder="1" applyAlignment="1">
      <alignment horizontal="left"/>
    </xf>
    <xf numFmtId="169" fontId="0" fillId="6" borderId="3" xfId="4" applyNumberFormat="1" applyFont="1" applyFill="1" applyBorder="1"/>
    <xf numFmtId="0" fontId="0" fillId="6" borderId="4" xfId="0" applyFill="1" applyBorder="1"/>
    <xf numFmtId="0" fontId="0" fillId="6" borderId="1" xfId="0" applyFill="1" applyBorder="1"/>
    <xf numFmtId="43" fontId="0" fillId="6" borderId="0" xfId="7" applyFont="1" applyFill="1" applyBorder="1"/>
    <xf numFmtId="164" fontId="0" fillId="6" borderId="0" xfId="7" applyNumberFormat="1" applyFont="1" applyFill="1" applyBorder="1"/>
    <xf numFmtId="0" fontId="0" fillId="6" borderId="5" xfId="0" applyFill="1" applyBorder="1"/>
    <xf numFmtId="0" fontId="0" fillId="6" borderId="0" xfId="0" applyFont="1" applyFill="1" applyBorder="1"/>
    <xf numFmtId="0" fontId="0" fillId="8" borderId="0" xfId="0" applyFill="1"/>
    <xf numFmtId="0" fontId="0" fillId="8" borderId="0" xfId="0" applyFont="1" applyFill="1" applyBorder="1" applyAlignment="1">
      <alignment horizontal="right"/>
    </xf>
    <xf numFmtId="3" fontId="0" fillId="8" borderId="3" xfId="0" applyNumberFormat="1" applyFont="1" applyFill="1" applyBorder="1" applyAlignment="1">
      <alignment horizontal="right"/>
    </xf>
    <xf numFmtId="169" fontId="1" fillId="8" borderId="3" xfId="4" applyNumberFormat="1" applyFont="1" applyFill="1" applyBorder="1" applyAlignment="1">
      <alignment horizontal="right"/>
    </xf>
    <xf numFmtId="169" fontId="0" fillId="8" borderId="3" xfId="4" applyNumberFormat="1" applyFont="1" applyFill="1" applyBorder="1"/>
    <xf numFmtId="10" fontId="0" fillId="6" borderId="0" xfId="0" applyNumberFormat="1" applyFill="1" applyBorder="1"/>
    <xf numFmtId="0" fontId="17" fillId="6" borderId="3" xfId="0" applyFont="1" applyFill="1" applyBorder="1"/>
    <xf numFmtId="7" fontId="0" fillId="6" borderId="0" xfId="1" applyNumberFormat="1" applyFont="1" applyFill="1" applyBorder="1"/>
    <xf numFmtId="6" fontId="0" fillId="6" borderId="3" xfId="0" applyNumberFormat="1" applyFill="1" applyBorder="1"/>
    <xf numFmtId="4" fontId="0" fillId="6" borderId="0" xfId="0" applyNumberFormat="1" applyFill="1" applyBorder="1"/>
    <xf numFmtId="169" fontId="0" fillId="6" borderId="0" xfId="4" applyNumberFormat="1" applyFont="1" applyFill="1" applyBorder="1"/>
    <xf numFmtId="9" fontId="0" fillId="8" borderId="3" xfId="4" applyFont="1" applyFill="1" applyBorder="1"/>
    <xf numFmtId="9" fontId="0" fillId="6" borderId="3" xfId="4" applyFont="1" applyFill="1" applyBorder="1"/>
    <xf numFmtId="0" fontId="0" fillId="6" borderId="3" xfId="0" applyFill="1" applyBorder="1" applyAlignment="1">
      <alignment horizontal="right"/>
    </xf>
    <xf numFmtId="7" fontId="0" fillId="0" borderId="0" xfId="0" applyNumberFormat="1"/>
    <xf numFmtId="168" fontId="0" fillId="6" borderId="3" xfId="1" applyNumberFormat="1" applyFont="1" applyFill="1" applyBorder="1"/>
    <xf numFmtId="168" fontId="0" fillId="6" borderId="3" xfId="0" applyNumberFormat="1" applyFill="1" applyBorder="1"/>
    <xf numFmtId="168" fontId="0" fillId="6" borderId="3" xfId="1" applyNumberFormat="1" applyFont="1" applyFill="1" applyBorder="1" applyAlignment="1">
      <alignment horizontal="right"/>
    </xf>
    <xf numFmtId="168" fontId="0" fillId="8" borderId="3" xfId="1" applyNumberFormat="1" applyFont="1" applyFill="1" applyBorder="1"/>
    <xf numFmtId="6" fontId="5" fillId="6" borderId="3" xfId="0" applyNumberFormat="1" applyFont="1" applyFill="1" applyBorder="1" applyAlignment="1">
      <alignment horizontal="center"/>
    </xf>
    <xf numFmtId="0" fontId="0" fillId="6" borderId="11" xfId="0" applyFill="1" applyBorder="1"/>
    <xf numFmtId="3" fontId="5" fillId="6" borderId="11" xfId="0" applyNumberFormat="1" applyFont="1" applyFill="1" applyBorder="1"/>
    <xf numFmtId="3" fontId="0" fillId="6" borderId="11" xfId="0" applyNumberFormat="1" applyFont="1" applyFill="1" applyBorder="1"/>
    <xf numFmtId="168" fontId="0" fillId="6" borderId="11" xfId="0" applyNumberFormat="1" applyFill="1" applyBorder="1"/>
    <xf numFmtId="168" fontId="0" fillId="6" borderId="11" xfId="1" applyNumberFormat="1" applyFont="1" applyFill="1" applyBorder="1" applyAlignment="1">
      <alignment horizontal="right"/>
    </xf>
    <xf numFmtId="0" fontId="5" fillId="6" borderId="11" xfId="0" applyFont="1" applyFill="1" applyBorder="1" applyAlignment="1">
      <alignment horizontal="center" vertical="center"/>
    </xf>
    <xf numFmtId="164" fontId="0" fillId="6" borderId="3" xfId="7" applyNumberFormat="1" applyFont="1" applyFill="1" applyBorder="1"/>
    <xf numFmtId="164" fontId="0" fillId="6" borderId="4" xfId="7" applyNumberFormat="1" applyFont="1" applyFill="1" applyBorder="1"/>
    <xf numFmtId="0" fontId="0" fillId="6" borderId="4" xfId="0" applyFont="1" applyFill="1" applyBorder="1"/>
    <xf numFmtId="169" fontId="0" fillId="6" borderId="11" xfId="4" applyNumberFormat="1" applyFont="1" applyFill="1" applyBorder="1"/>
    <xf numFmtId="168" fontId="0" fillId="6" borderId="11" xfId="1" applyNumberFormat="1" applyFont="1" applyFill="1" applyBorder="1"/>
    <xf numFmtId="9" fontId="0" fillId="6" borderId="11" xfId="0" applyNumberFormat="1" applyFill="1" applyBorder="1"/>
    <xf numFmtId="0" fontId="0" fillId="6" borderId="12" xfId="0" applyFill="1" applyBorder="1"/>
    <xf numFmtId="0" fontId="17" fillId="8" borderId="0" xfId="0" applyFont="1" applyFill="1"/>
    <xf numFmtId="3" fontId="5" fillId="5" borderId="6" xfId="0"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0" fillId="8" borderId="2" xfId="0" applyFont="1" applyFill="1" applyBorder="1" applyAlignment="1">
      <alignment horizontal="center" vertical="center"/>
    </xf>
    <xf numFmtId="0" fontId="0" fillId="8" borderId="1" xfId="0" applyFont="1" applyFill="1" applyBorder="1" applyAlignment="1">
      <alignment horizontal="center" vertical="center"/>
    </xf>
    <xf numFmtId="0" fontId="0" fillId="8" borderId="0" xfId="0" applyFont="1" applyFill="1" applyBorder="1" applyAlignment="1">
      <alignment horizontal="center" vertical="center"/>
    </xf>
    <xf numFmtId="0" fontId="0" fillId="8" borderId="0" xfId="0" applyFill="1" applyBorder="1" applyAlignment="1">
      <alignment horizontal="center" vertical="center"/>
    </xf>
    <xf numFmtId="0" fontId="0" fillId="8" borderId="5" xfId="0" applyFont="1" applyFill="1" applyBorder="1" applyAlignment="1">
      <alignment horizontal="center" vertical="center"/>
    </xf>
    <xf numFmtId="0" fontId="0" fillId="8" borderId="5" xfId="0" applyFill="1" applyBorder="1" applyAlignment="1">
      <alignment horizontal="center" vertical="center"/>
    </xf>
    <xf numFmtId="0" fontId="10" fillId="6" borderId="3" xfId="0" applyFont="1" applyFill="1" applyBorder="1" applyAlignment="1">
      <alignment horizontal="center" vertical="center" wrapText="1"/>
    </xf>
    <xf numFmtId="0" fontId="10" fillId="6" borderId="0" xfId="0" applyFont="1" applyFill="1" applyBorder="1" applyAlignment="1">
      <alignment vertical="center" wrapText="1"/>
    </xf>
    <xf numFmtId="0" fontId="0" fillId="6" borderId="0" xfId="0" applyFont="1" applyFill="1" applyBorder="1" applyAlignment="1">
      <alignment horizontal="center" vertical="center"/>
    </xf>
    <xf numFmtId="0" fontId="12" fillId="6" borderId="0" xfId="0" applyFont="1" applyFill="1" applyBorder="1" applyAlignment="1">
      <alignment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vertical="center" wrapText="1"/>
    </xf>
    <xf numFmtId="0" fontId="0" fillId="6" borderId="3" xfId="0" applyFont="1" applyFill="1" applyBorder="1" applyAlignment="1">
      <alignment horizontal="center" vertical="center"/>
    </xf>
    <xf numFmtId="0" fontId="10" fillId="6" borderId="0"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0" fillId="6" borderId="4" xfId="0" applyFont="1" applyFill="1" applyBorder="1" applyAlignment="1">
      <alignment horizontal="center" vertical="center"/>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0" fillId="6" borderId="0" xfId="0" applyFont="1" applyFill="1" applyBorder="1" applyAlignment="1">
      <alignment wrapText="1"/>
    </xf>
    <xf numFmtId="0" fontId="11" fillId="6" borderId="5" xfId="0" applyFont="1" applyFill="1" applyBorder="1" applyAlignment="1">
      <alignment horizontal="left" vertical="center" wrapText="1"/>
    </xf>
    <xf numFmtId="0" fontId="0" fillId="6" borderId="5" xfId="0" applyFont="1" applyFill="1" applyBorder="1" applyAlignment="1">
      <alignment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0" fillId="6" borderId="13" xfId="0" applyFont="1" applyFill="1" applyBorder="1" applyAlignment="1">
      <alignment horizontal="center" vertical="center"/>
    </xf>
    <xf numFmtId="0" fontId="10" fillId="6" borderId="14"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0" fillId="6" borderId="14" xfId="0" applyFont="1" applyFill="1" applyBorder="1" applyAlignment="1">
      <alignment wrapText="1"/>
    </xf>
    <xf numFmtId="0" fontId="0" fillId="8" borderId="14" xfId="0" applyFill="1" applyBorder="1" applyAlignment="1">
      <alignment horizontal="center" vertical="center"/>
    </xf>
    <xf numFmtId="0" fontId="0" fillId="8" borderId="15" xfId="0" applyFont="1" applyFill="1" applyBorder="1" applyAlignment="1">
      <alignment horizontal="center" vertical="center"/>
    </xf>
    <xf numFmtId="44" fontId="0" fillId="0" borderId="0" xfId="1" applyFont="1" applyFill="1"/>
    <xf numFmtId="0" fontId="0" fillId="0" borderId="0" xfId="0" applyFill="1"/>
    <xf numFmtId="0" fontId="9" fillId="0" borderId="0" xfId="0" applyFont="1" applyFill="1" applyBorder="1" applyAlignment="1">
      <alignment horizontal="center" vertical="center"/>
    </xf>
    <xf numFmtId="9" fontId="0" fillId="0" borderId="3" xfId="4" applyFont="1" applyFill="1" applyBorder="1"/>
    <xf numFmtId="0" fontId="0" fillId="6" borderId="16" xfId="0" applyFill="1" applyBorder="1"/>
    <xf numFmtId="44" fontId="0" fillId="6" borderId="11" xfId="0" applyNumberFormat="1" applyFill="1" applyBorder="1"/>
    <xf numFmtId="10" fontId="0" fillId="6" borderId="11" xfId="0" applyNumberFormat="1" applyFill="1" applyBorder="1"/>
    <xf numFmtId="9" fontId="8" fillId="7" borderId="11" xfId="0" applyNumberFormat="1" applyFont="1" applyFill="1" applyBorder="1"/>
    <xf numFmtId="9" fontId="0" fillId="0" borderId="11" xfId="4" applyFont="1" applyFill="1" applyBorder="1"/>
    <xf numFmtId="0" fontId="0" fillId="6" borderId="11" xfId="0" applyFill="1" applyBorder="1" applyAlignment="1">
      <alignment horizontal="right"/>
    </xf>
    <xf numFmtId="164" fontId="0" fillId="6" borderId="11" xfId="7" applyNumberFormat="1" applyFont="1" applyFill="1" applyBorder="1"/>
    <xf numFmtId="164" fontId="0" fillId="6" borderId="12" xfId="7" applyNumberFormat="1" applyFont="1" applyFill="1" applyBorder="1"/>
    <xf numFmtId="0" fontId="19" fillId="6" borderId="3" xfId="0" applyFont="1" applyFill="1" applyBorder="1" applyAlignment="1">
      <alignment horizontal="left" wrapText="1"/>
    </xf>
    <xf numFmtId="0" fontId="19" fillId="6" borderId="0" xfId="0" applyFont="1" applyFill="1" applyBorder="1" applyAlignment="1">
      <alignment horizontal="left" wrapText="1"/>
    </xf>
    <xf numFmtId="0" fontId="19" fillId="6" borderId="2" xfId="0" applyFont="1" applyFill="1" applyBorder="1" applyAlignment="1">
      <alignment horizontal="left" wrapText="1"/>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9" fillId="9" borderId="6"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5" fillId="0" borderId="0" xfId="0" applyFont="1" applyFill="1" applyBorder="1" applyAlignment="1">
      <alignment horizontal="center" vertical="center"/>
    </xf>
    <xf numFmtId="0" fontId="9" fillId="3" borderId="0" xfId="0" applyFont="1" applyFill="1" applyBorder="1" applyAlignment="1">
      <alignment horizontal="center" vertical="center"/>
    </xf>
    <xf numFmtId="0" fontId="10" fillId="0" borderId="0" xfId="0" applyFont="1" applyBorder="1" applyAlignment="1">
      <alignment horizontal="center" vertical="center" wrapText="1"/>
    </xf>
  </cellXfs>
  <cellStyles count="28">
    <cellStyle name="Comma" xfId="7" builtinId="3"/>
    <cellStyle name="Currency" xfId="1" builtinId="4"/>
    <cellStyle name="Followed Hyperlink" xfId="11" builtinId="9" hidden="1"/>
    <cellStyle name="Followed Hyperlink" xfId="6" builtinId="9" hidden="1"/>
    <cellStyle name="Followed Hyperlink" xfId="3" builtinId="9" hidden="1"/>
    <cellStyle name="Followed Hyperlink" xfId="17" builtinId="9" hidden="1"/>
    <cellStyle name="Followed Hyperlink" xfId="9" builtinId="9" hidden="1"/>
    <cellStyle name="Followed Hyperlink" xfId="15" builtinId="9" hidden="1"/>
    <cellStyle name="Followed Hyperlink" xfId="13"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Hyperlink" xfId="2" builtinId="8" hidden="1"/>
    <cellStyle name="Hyperlink" xfId="14" builtinId="8" hidden="1"/>
    <cellStyle name="Hyperlink" xfId="8" builtinId="8" hidden="1"/>
    <cellStyle name="Hyperlink" xfId="5" builtinId="8" hidden="1"/>
    <cellStyle name="Hyperlink" xfId="12" builtinId="8" hidden="1"/>
    <cellStyle name="Hyperlink" xfId="10"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Normal" xfId="0" builtinId="0"/>
    <cellStyle name="Percent" xfId="4"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Practice</a:t>
            </a:r>
            <a:r>
              <a:rPr lang="en-US" sz="1200" baseline="0"/>
              <a:t> Revenue Comparison</a:t>
            </a:r>
            <a:endParaRPr lang="en-US" sz="1200"/>
          </a:p>
        </c:rich>
      </c:tx>
      <c:layout>
        <c:manualLayout>
          <c:xMode val="edge"/>
          <c:yMode val="edge"/>
          <c:x val="0.39252365121357502"/>
          <c:y val="2.639784908282459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68171263846601"/>
          <c:y val="0.11153957851245901"/>
          <c:w val="0.85126927014474796"/>
          <c:h val="0.53250938576189399"/>
        </c:manualLayout>
      </c:layout>
      <c:barChart>
        <c:barDir val="col"/>
        <c:grouping val="stacked"/>
        <c:varyColors val="0"/>
        <c:ser>
          <c:idx val="0"/>
          <c:order val="0"/>
          <c:tx>
            <c:strRef>
              <c:f>Calculations!$A$65</c:f>
              <c:strCache>
                <c:ptCount val="1"/>
                <c:pt idx="0">
                  <c:v>   Base Rate</c:v>
                </c:pt>
              </c:strCache>
            </c:strRef>
          </c:tx>
          <c:spPr>
            <a:solidFill>
              <a:schemeClr val="accent1"/>
            </a:solidFill>
            <a:ln>
              <a:noFill/>
            </a:ln>
            <a:effectLst/>
          </c:spPr>
          <c:invertIfNegative val="0"/>
          <c:cat>
            <c:strRef>
              <c:f>Calculations!$B$64:$C$64</c:f>
              <c:strCache>
                <c:ptCount val="2"/>
                <c:pt idx="0">
                  <c:v>Current Model PMPM</c:v>
                </c:pt>
                <c:pt idx="1">
                  <c:v>CPCP Model PMPM</c:v>
                </c:pt>
              </c:strCache>
            </c:strRef>
          </c:cat>
          <c:val>
            <c:numRef>
              <c:f>Calculations!$B$65:$C$65</c:f>
              <c:numCache>
                <c:formatCode>_("$"* #,##0.00_);_("$"* \(#,##0.00\);_("$"* "-"??_);_(@_)</c:formatCode>
                <c:ptCount val="2"/>
                <c:pt idx="0">
                  <c:v>38.567567567567572</c:v>
                </c:pt>
                <c:pt idx="1">
                  <c:v>33.373333333333335</c:v>
                </c:pt>
              </c:numCache>
            </c:numRef>
          </c:val>
          <c:extLst>
            <c:ext xmlns:c16="http://schemas.microsoft.com/office/drawing/2014/chart" uri="{C3380CC4-5D6E-409C-BE32-E72D297353CC}">
              <c16:uniqueId val="{00000000-2696-654E-8379-616B6135D997}"/>
            </c:ext>
          </c:extLst>
        </c:ser>
        <c:ser>
          <c:idx val="1"/>
          <c:order val="1"/>
          <c:tx>
            <c:strRef>
              <c:f>Calculations!$A$66</c:f>
              <c:strCache>
                <c:ptCount val="1"/>
                <c:pt idx="0">
                  <c:v>    Modifier 1 - Population Adjustment </c:v>
                </c:pt>
              </c:strCache>
            </c:strRef>
          </c:tx>
          <c:spPr>
            <a:solidFill>
              <a:schemeClr val="accent2"/>
            </a:solidFill>
            <a:ln>
              <a:noFill/>
            </a:ln>
            <a:effectLst/>
          </c:spPr>
          <c:invertIfNegative val="0"/>
          <c:cat>
            <c:strRef>
              <c:f>Calculations!$B$64:$C$64</c:f>
              <c:strCache>
                <c:ptCount val="2"/>
                <c:pt idx="0">
                  <c:v>Current Model PMPM</c:v>
                </c:pt>
                <c:pt idx="1">
                  <c:v>CPCP Model PMPM</c:v>
                </c:pt>
              </c:strCache>
            </c:strRef>
          </c:cat>
          <c:val>
            <c:numRef>
              <c:f>Calculations!$B$66:$C$66</c:f>
              <c:numCache>
                <c:formatCode>"$"#,##0.00_);\("$"#,##0.00\)</c:formatCode>
                <c:ptCount val="2"/>
                <c:pt idx="1">
                  <c:v>4.979141666666667</c:v>
                </c:pt>
              </c:numCache>
            </c:numRef>
          </c:val>
          <c:extLst>
            <c:ext xmlns:c16="http://schemas.microsoft.com/office/drawing/2014/chart" uri="{C3380CC4-5D6E-409C-BE32-E72D297353CC}">
              <c16:uniqueId val="{00000001-2696-654E-8379-616B6135D997}"/>
            </c:ext>
          </c:extLst>
        </c:ser>
        <c:ser>
          <c:idx val="2"/>
          <c:order val="2"/>
          <c:tx>
            <c:strRef>
              <c:f>Calculations!$A$67</c:f>
              <c:strCache>
                <c:ptCount val="1"/>
                <c:pt idx="0">
                  <c:v>    Modifier 2 - Quality Adjustment </c:v>
                </c:pt>
              </c:strCache>
            </c:strRef>
          </c:tx>
          <c:spPr>
            <a:solidFill>
              <a:schemeClr val="accent3"/>
            </a:solidFill>
            <a:ln>
              <a:noFill/>
            </a:ln>
            <a:effectLst/>
          </c:spPr>
          <c:invertIfNegative val="0"/>
          <c:cat>
            <c:strRef>
              <c:f>Calculations!$B$64:$C$64</c:f>
              <c:strCache>
                <c:ptCount val="2"/>
                <c:pt idx="0">
                  <c:v>Current Model PMPM</c:v>
                </c:pt>
                <c:pt idx="1">
                  <c:v>CPCP Model PMPM</c:v>
                </c:pt>
              </c:strCache>
            </c:strRef>
          </c:cat>
          <c:val>
            <c:numRef>
              <c:f>Calculations!$B$67:$C$67</c:f>
              <c:numCache>
                <c:formatCode>"$"#,##0.00_);\("$"#,##0.00\)</c:formatCode>
                <c:ptCount val="2"/>
                <c:pt idx="1">
                  <c:v>1.0012000000000001</c:v>
                </c:pt>
              </c:numCache>
            </c:numRef>
          </c:val>
          <c:extLst>
            <c:ext xmlns:c16="http://schemas.microsoft.com/office/drawing/2014/chart" uri="{C3380CC4-5D6E-409C-BE32-E72D297353CC}">
              <c16:uniqueId val="{00000002-2696-654E-8379-616B6135D997}"/>
            </c:ext>
          </c:extLst>
        </c:ser>
        <c:ser>
          <c:idx val="3"/>
          <c:order val="3"/>
          <c:tx>
            <c:strRef>
              <c:f>Calculations!$A$68</c:f>
              <c:strCache>
                <c:ptCount val="1"/>
                <c:pt idx="0">
                  <c:v>    Modifier 3 - Efficiency Adjustment </c:v>
                </c:pt>
              </c:strCache>
            </c:strRef>
          </c:tx>
          <c:spPr>
            <a:solidFill>
              <a:schemeClr val="accent4"/>
            </a:solidFill>
            <a:ln>
              <a:noFill/>
            </a:ln>
            <a:effectLst/>
          </c:spPr>
          <c:invertIfNegative val="0"/>
          <c:cat>
            <c:strRef>
              <c:f>Calculations!$B$64:$C$64</c:f>
              <c:strCache>
                <c:ptCount val="2"/>
                <c:pt idx="0">
                  <c:v>Current Model PMPM</c:v>
                </c:pt>
                <c:pt idx="1">
                  <c:v>CPCP Model PMPM</c:v>
                </c:pt>
              </c:strCache>
            </c:strRef>
          </c:cat>
          <c:val>
            <c:numRef>
              <c:f>Calculations!$B$68:$C$68</c:f>
              <c:numCache>
                <c:formatCode>"$"#,##0.00_);\("$"#,##0.00\)</c:formatCode>
                <c:ptCount val="2"/>
                <c:pt idx="1">
                  <c:v>1.1680666666666668</c:v>
                </c:pt>
              </c:numCache>
            </c:numRef>
          </c:val>
          <c:extLst>
            <c:ext xmlns:c16="http://schemas.microsoft.com/office/drawing/2014/chart" uri="{C3380CC4-5D6E-409C-BE32-E72D297353CC}">
              <c16:uniqueId val="{00000003-2696-654E-8379-616B6135D997}"/>
            </c:ext>
          </c:extLst>
        </c:ser>
        <c:ser>
          <c:idx val="4"/>
          <c:order val="4"/>
          <c:tx>
            <c:strRef>
              <c:f>Calculations!$A$69</c:f>
              <c:strCache>
                <c:ptCount val="1"/>
                <c:pt idx="0">
                  <c:v>    Modifier 4 - Infrastructure Adjustment </c:v>
                </c:pt>
              </c:strCache>
            </c:strRef>
          </c:tx>
          <c:spPr>
            <a:solidFill>
              <a:schemeClr val="accent5"/>
            </a:solidFill>
            <a:ln>
              <a:noFill/>
            </a:ln>
            <a:effectLst/>
          </c:spPr>
          <c:invertIfNegative val="0"/>
          <c:cat>
            <c:strRef>
              <c:f>Calculations!$B$64:$C$64</c:f>
              <c:strCache>
                <c:ptCount val="2"/>
                <c:pt idx="0">
                  <c:v>Current Model PMPM</c:v>
                </c:pt>
                <c:pt idx="1">
                  <c:v>CPCP Model PMPM</c:v>
                </c:pt>
              </c:strCache>
            </c:strRef>
          </c:cat>
          <c:val>
            <c:numRef>
              <c:f>Calculations!$B$69:$C$69</c:f>
              <c:numCache>
                <c:formatCode>"$"#,##0.00_);\("$"#,##0.00\)</c:formatCode>
                <c:ptCount val="2"/>
                <c:pt idx="1">
                  <c:v>6.875</c:v>
                </c:pt>
              </c:numCache>
            </c:numRef>
          </c:val>
          <c:extLst>
            <c:ext xmlns:c16="http://schemas.microsoft.com/office/drawing/2014/chart" uri="{C3380CC4-5D6E-409C-BE32-E72D297353CC}">
              <c16:uniqueId val="{00000004-2696-654E-8379-616B6135D997}"/>
            </c:ext>
          </c:extLst>
        </c:ser>
        <c:dLbls>
          <c:showLegendKey val="0"/>
          <c:showVal val="0"/>
          <c:showCatName val="0"/>
          <c:showSerName val="0"/>
          <c:showPercent val="0"/>
          <c:showBubbleSize val="0"/>
        </c:dLbls>
        <c:gapWidth val="150"/>
        <c:overlap val="100"/>
        <c:axId val="-733825968"/>
        <c:axId val="-733867632"/>
      </c:barChart>
      <c:catAx>
        <c:axId val="-73382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733867632"/>
        <c:crosses val="autoZero"/>
        <c:auto val="1"/>
        <c:lblAlgn val="ctr"/>
        <c:lblOffset val="100"/>
        <c:noMultiLvlLbl val="0"/>
      </c:catAx>
      <c:valAx>
        <c:axId val="-733867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Dollars</a:t>
                </a:r>
                <a:r>
                  <a:rPr lang="en-US" sz="1000" baseline="0"/>
                  <a:t> PMPM</a:t>
                </a:r>
                <a:endParaRPr lang="en-US" sz="1000"/>
              </a:p>
            </c:rich>
          </c:tx>
          <c:layout>
            <c:manualLayout>
              <c:xMode val="edge"/>
              <c:yMode val="edge"/>
              <c:x val="2.1007297831462299E-2"/>
              <c:y val="0.31845260462744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825968"/>
        <c:crosses val="autoZero"/>
        <c:crossBetween val="between"/>
      </c:valAx>
      <c:spPr>
        <a:noFill/>
        <a:ln>
          <a:noFill/>
        </a:ln>
        <a:effectLst/>
      </c:spPr>
    </c:plotArea>
    <c:legend>
      <c:legendPos val="b"/>
      <c:layout>
        <c:manualLayout>
          <c:xMode val="edge"/>
          <c:yMode val="edge"/>
          <c:x val="0.31109226468733098"/>
          <c:y val="0.74965862459496302"/>
          <c:w val="0.46142159290472701"/>
          <c:h val="0.2083557510701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9050"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624579</xdr:colOff>
      <xdr:row>0</xdr:row>
      <xdr:rowOff>50601</xdr:rowOff>
    </xdr:from>
    <xdr:to>
      <xdr:col>5</xdr:col>
      <xdr:colOff>16400</xdr:colOff>
      <xdr:row>2</xdr:row>
      <xdr:rowOff>58616</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9446" y="50601"/>
          <a:ext cx="2422887" cy="617615"/>
        </a:xfrm>
        <a:prstGeom prst="rect">
          <a:avLst/>
        </a:prstGeom>
        <a:noFill/>
        <a:ln>
          <a:noFill/>
        </a:ln>
      </xdr:spPr>
    </xdr:pic>
    <xdr:clientData/>
  </xdr:twoCellAnchor>
  <xdr:twoCellAnchor>
    <xdr:from>
      <xdr:col>1</xdr:col>
      <xdr:colOff>107462</xdr:colOff>
      <xdr:row>89</xdr:row>
      <xdr:rowOff>195384</xdr:rowOff>
    </xdr:from>
    <xdr:to>
      <xdr:col>4</xdr:col>
      <xdr:colOff>1377462</xdr:colOff>
      <xdr:row>109</xdr:row>
      <xdr:rowOff>97692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12"/>
  <sheetViews>
    <sheetView tabSelected="1" zoomScale="150" zoomScaleNormal="150" zoomScalePageLayoutView="120" workbookViewId="0"/>
  </sheetViews>
  <sheetFormatPr baseColWidth="10" defaultColWidth="10.83203125" defaultRowHeight="16" x14ac:dyDescent="0.2"/>
  <cols>
    <col min="1" max="1" width="0.83203125" style="34" customWidth="1"/>
    <col min="2" max="2" width="34.6640625" style="34" customWidth="1"/>
    <col min="3" max="5" width="19.83203125" style="34" customWidth="1"/>
    <col min="6" max="16384" width="10.83203125" style="34"/>
  </cols>
  <sheetData>
    <row r="1" spans="2:5" ht="24" x14ac:dyDescent="0.3">
      <c r="B1" s="33" t="s">
        <v>2306</v>
      </c>
    </row>
    <row r="2" spans="2:5" ht="24" x14ac:dyDescent="0.3">
      <c r="B2" s="33" t="s">
        <v>2297</v>
      </c>
    </row>
    <row r="3" spans="2:5" x14ac:dyDescent="0.2">
      <c r="B3" s="36" t="s">
        <v>2322</v>
      </c>
    </row>
    <row r="5" spans="2:5" x14ac:dyDescent="0.2">
      <c r="B5" s="35" t="s">
        <v>206</v>
      </c>
    </row>
    <row r="6" spans="2:5" x14ac:dyDescent="0.2">
      <c r="B6" s="36" t="s">
        <v>207</v>
      </c>
    </row>
    <row r="7" spans="2:5" x14ac:dyDescent="0.2">
      <c r="B7" s="36" t="s">
        <v>208</v>
      </c>
    </row>
    <row r="8" spans="2:5" x14ac:dyDescent="0.2">
      <c r="B8" s="88" t="s">
        <v>2299</v>
      </c>
      <c r="C8" s="55"/>
    </row>
    <row r="9" spans="2:5" ht="17" thickBot="1" x14ac:dyDescent="0.25"/>
    <row r="10" spans="2:5" ht="31" customHeight="1" thickBot="1" x14ac:dyDescent="0.25">
      <c r="B10" s="143" t="s">
        <v>2302</v>
      </c>
      <c r="C10" s="144"/>
      <c r="D10" s="144"/>
      <c r="E10" s="145"/>
    </row>
    <row r="11" spans="2:5" x14ac:dyDescent="0.2">
      <c r="B11" s="37"/>
      <c r="C11" s="38"/>
      <c r="D11" s="38"/>
      <c r="E11" s="39"/>
    </row>
    <row r="12" spans="2:5" x14ac:dyDescent="0.2">
      <c r="B12" s="40" t="s">
        <v>2271</v>
      </c>
      <c r="C12" s="38"/>
      <c r="D12" s="38"/>
      <c r="E12" s="39"/>
    </row>
    <row r="13" spans="2:5" x14ac:dyDescent="0.2">
      <c r="B13" s="44" t="s">
        <v>2272</v>
      </c>
      <c r="C13" s="56"/>
      <c r="D13" s="56" t="s">
        <v>253</v>
      </c>
      <c r="E13" s="39"/>
    </row>
    <row r="14" spans="2:5" x14ac:dyDescent="0.2">
      <c r="B14" s="44" t="s">
        <v>2262</v>
      </c>
      <c r="C14" s="55"/>
      <c r="D14" s="56" t="s">
        <v>239</v>
      </c>
      <c r="E14" s="39"/>
    </row>
    <row r="15" spans="2:5" x14ac:dyDescent="0.2">
      <c r="B15" s="44" t="s">
        <v>2263</v>
      </c>
      <c r="C15" s="55"/>
      <c r="D15" s="56" t="s">
        <v>2319</v>
      </c>
      <c r="E15" s="39"/>
    </row>
    <row r="16" spans="2:5" x14ac:dyDescent="0.2">
      <c r="B16" s="37" t="s">
        <v>2266</v>
      </c>
      <c r="D16" s="51">
        <f>VLOOKUP($D$15,'Area Deprivation Index Lookup'!$D$2:$E$3218,2)</f>
        <v>117.69749999999999</v>
      </c>
      <c r="E16" s="39"/>
    </row>
    <row r="17" spans="2:5" ht="17" thickBot="1" x14ac:dyDescent="0.25">
      <c r="B17" s="40"/>
      <c r="C17" s="41"/>
      <c r="D17" s="38"/>
      <c r="E17" s="39"/>
    </row>
    <row r="18" spans="2:5" ht="33" customHeight="1" thickBot="1" x14ac:dyDescent="0.25">
      <c r="B18" s="40"/>
      <c r="C18" s="89" t="s">
        <v>2301</v>
      </c>
      <c r="D18" s="90" t="s">
        <v>2320</v>
      </c>
      <c r="E18" s="91" t="s">
        <v>2321</v>
      </c>
    </row>
    <row r="19" spans="2:5" x14ac:dyDescent="0.2">
      <c r="B19" s="40" t="s">
        <v>233</v>
      </c>
      <c r="C19" s="42"/>
      <c r="D19" s="75"/>
      <c r="E19" s="132"/>
    </row>
    <row r="20" spans="2:5" x14ac:dyDescent="0.2">
      <c r="B20" s="40" t="s">
        <v>234</v>
      </c>
      <c r="C20" s="43">
        <f>SUM(C21:C23)</f>
        <v>4500</v>
      </c>
      <c r="D20" s="76">
        <f>SUM(D21:D23)</f>
        <v>4635</v>
      </c>
      <c r="E20" s="76">
        <f>SUM(E21:E23)</f>
        <v>4635</v>
      </c>
    </row>
    <row r="21" spans="2:5" x14ac:dyDescent="0.2">
      <c r="B21" s="44" t="s">
        <v>248</v>
      </c>
      <c r="C21" s="57">
        <v>1000</v>
      </c>
      <c r="D21" s="77">
        <f>(1+$C$32)*C21</f>
        <v>1030</v>
      </c>
      <c r="E21" s="77">
        <f>D21</f>
        <v>1030</v>
      </c>
    </row>
    <row r="22" spans="2:5" x14ac:dyDescent="0.2">
      <c r="B22" s="44" t="s">
        <v>249</v>
      </c>
      <c r="C22" s="57">
        <v>1500</v>
      </c>
      <c r="D22" s="77">
        <f>(1+$C$32)*C22</f>
        <v>1545</v>
      </c>
      <c r="E22" s="77">
        <f t="shared" ref="E22:E29" si="0">D22</f>
        <v>1545</v>
      </c>
    </row>
    <row r="23" spans="2:5" x14ac:dyDescent="0.2">
      <c r="B23" s="44" t="s">
        <v>250</v>
      </c>
      <c r="C23" s="57">
        <v>2000</v>
      </c>
      <c r="D23" s="77">
        <f>(1+$C$32)*C23</f>
        <v>2060</v>
      </c>
      <c r="E23" s="77">
        <f t="shared" si="0"/>
        <v>2060</v>
      </c>
    </row>
    <row r="24" spans="2:5" x14ac:dyDescent="0.2">
      <c r="B24" s="40" t="s">
        <v>235</v>
      </c>
      <c r="C24" s="43">
        <f>SUM(C25:C26)</f>
        <v>1300</v>
      </c>
      <c r="D24" s="76">
        <f>SUM(D25:D26)</f>
        <v>1339</v>
      </c>
      <c r="E24" s="76">
        <f>SUM(E25:E26)</f>
        <v>1339</v>
      </c>
    </row>
    <row r="25" spans="2:5" x14ac:dyDescent="0.2">
      <c r="B25" s="44" t="s">
        <v>251</v>
      </c>
      <c r="C25" s="57">
        <v>800</v>
      </c>
      <c r="D25" s="77">
        <f>(1+$C$33)*C25</f>
        <v>824</v>
      </c>
      <c r="E25" s="77">
        <f t="shared" si="0"/>
        <v>824</v>
      </c>
    </row>
    <row r="26" spans="2:5" x14ac:dyDescent="0.2">
      <c r="B26" s="44" t="s">
        <v>252</v>
      </c>
      <c r="C26" s="57">
        <v>500</v>
      </c>
      <c r="D26" s="77">
        <f>(1+$C$33)*C26</f>
        <v>515</v>
      </c>
      <c r="E26" s="77">
        <f t="shared" si="0"/>
        <v>515</v>
      </c>
    </row>
    <row r="27" spans="2:5" x14ac:dyDescent="0.2">
      <c r="B27" s="40" t="s">
        <v>236</v>
      </c>
      <c r="C27" s="43">
        <f>SUM(C28:C29)</f>
        <v>1600</v>
      </c>
      <c r="D27" s="76">
        <f>SUM(D28:D29)</f>
        <v>1648</v>
      </c>
      <c r="E27" s="76">
        <f>SUM(E28:E29)</f>
        <v>1648</v>
      </c>
    </row>
    <row r="28" spans="2:5" x14ac:dyDescent="0.2">
      <c r="B28" s="44" t="s">
        <v>251</v>
      </c>
      <c r="C28" s="57">
        <v>1000</v>
      </c>
      <c r="D28" s="77">
        <f>(1+$C$34)*C28</f>
        <v>1030</v>
      </c>
      <c r="E28" s="77">
        <f t="shared" si="0"/>
        <v>1030</v>
      </c>
    </row>
    <row r="29" spans="2:5" x14ac:dyDescent="0.2">
      <c r="B29" s="44" t="s">
        <v>252</v>
      </c>
      <c r="C29" s="57">
        <v>600</v>
      </c>
      <c r="D29" s="77">
        <f>(1+$C$34)*C29</f>
        <v>618</v>
      </c>
      <c r="E29" s="77">
        <f t="shared" si="0"/>
        <v>618</v>
      </c>
    </row>
    <row r="30" spans="2:5" x14ac:dyDescent="0.2">
      <c r="B30" s="40" t="s">
        <v>2290</v>
      </c>
      <c r="C30" s="43">
        <f>C27+C24+C20</f>
        <v>7400</v>
      </c>
      <c r="D30" s="76">
        <f>D20+D24+D27</f>
        <v>7622</v>
      </c>
      <c r="E30" s="76">
        <f>E20+E24+E27</f>
        <v>7622</v>
      </c>
    </row>
    <row r="31" spans="2:5" x14ac:dyDescent="0.2">
      <c r="B31" s="40" t="s">
        <v>2285</v>
      </c>
      <c r="C31" s="43"/>
      <c r="D31" s="76"/>
      <c r="E31" s="76"/>
    </row>
    <row r="32" spans="2:5" x14ac:dyDescent="0.2">
      <c r="B32" s="44" t="s">
        <v>2286</v>
      </c>
      <c r="C32" s="58">
        <v>0.03</v>
      </c>
      <c r="D32" s="76"/>
      <c r="E32" s="76"/>
    </row>
    <row r="33" spans="2:5" x14ac:dyDescent="0.2">
      <c r="B33" s="44" t="s">
        <v>2287</v>
      </c>
      <c r="C33" s="58">
        <v>0.03</v>
      </c>
      <c r="D33" s="76"/>
      <c r="E33" s="76"/>
    </row>
    <row r="34" spans="2:5" x14ac:dyDescent="0.2">
      <c r="B34" s="44" t="s">
        <v>2288</v>
      </c>
      <c r="C34" s="58">
        <v>0.03</v>
      </c>
      <c r="D34" s="76"/>
      <c r="E34" s="76"/>
    </row>
    <row r="35" spans="2:5" x14ac:dyDescent="0.2">
      <c r="B35" s="44" t="s">
        <v>2289</v>
      </c>
      <c r="C35" s="45">
        <f>((C32*C20)+(C33*C24)+(C34*C27))/C30</f>
        <v>0.03</v>
      </c>
      <c r="D35" s="76"/>
      <c r="E35" s="76"/>
    </row>
    <row r="36" spans="2:5" x14ac:dyDescent="0.2">
      <c r="B36" s="40"/>
      <c r="C36" s="42"/>
      <c r="D36" s="75"/>
      <c r="E36" s="75"/>
    </row>
    <row r="37" spans="2:5" x14ac:dyDescent="0.2">
      <c r="B37" s="40" t="s">
        <v>2316</v>
      </c>
      <c r="C37" s="72">
        <f>Calculations!H71</f>
        <v>5006</v>
      </c>
      <c r="D37" s="78">
        <f>(C35+1)*C37</f>
        <v>5156.18</v>
      </c>
      <c r="E37" s="78">
        <f>D37</f>
        <v>5156.18</v>
      </c>
    </row>
    <row r="38" spans="2:5" x14ac:dyDescent="0.2">
      <c r="B38" s="40" t="s">
        <v>2317</v>
      </c>
      <c r="C38" s="72">
        <f>C37/12</f>
        <v>417.16666666666669</v>
      </c>
      <c r="D38" s="79">
        <f>D37/12</f>
        <v>429.68166666666667</v>
      </c>
      <c r="E38" s="79">
        <f>D38</f>
        <v>429.68166666666667</v>
      </c>
    </row>
    <row r="39" spans="2:5" x14ac:dyDescent="0.2">
      <c r="B39" s="40"/>
      <c r="C39" s="42"/>
      <c r="D39" s="75"/>
      <c r="E39" s="75"/>
    </row>
    <row r="40" spans="2:5" x14ac:dyDescent="0.2">
      <c r="B40" s="47" t="s">
        <v>2270</v>
      </c>
      <c r="C40" s="74"/>
      <c r="D40" s="80"/>
      <c r="E40" s="80"/>
    </row>
    <row r="41" spans="2:5" x14ac:dyDescent="0.2">
      <c r="B41" s="47" t="s">
        <v>234</v>
      </c>
      <c r="C41" s="63"/>
      <c r="D41" s="75"/>
      <c r="E41" s="75"/>
    </row>
    <row r="42" spans="2:5" x14ac:dyDescent="0.2">
      <c r="B42" s="37" t="s">
        <v>255</v>
      </c>
      <c r="C42" s="73">
        <v>35</v>
      </c>
      <c r="D42" s="78">
        <f>(1+C43)*C42</f>
        <v>36.75</v>
      </c>
      <c r="E42" s="78">
        <f>D42</f>
        <v>36.75</v>
      </c>
    </row>
    <row r="43" spans="2:5" x14ac:dyDescent="0.2">
      <c r="B43" s="37" t="s">
        <v>256</v>
      </c>
      <c r="C43" s="59">
        <v>0.05</v>
      </c>
      <c r="D43" s="75"/>
      <c r="E43" s="133"/>
    </row>
    <row r="44" spans="2:5" x14ac:dyDescent="0.2">
      <c r="B44" s="40" t="s">
        <v>235</v>
      </c>
      <c r="C44" s="37"/>
      <c r="D44" s="75"/>
      <c r="E44" s="133"/>
    </row>
    <row r="45" spans="2:5" x14ac:dyDescent="0.2">
      <c r="B45" s="37" t="s">
        <v>255</v>
      </c>
      <c r="C45" s="73">
        <v>43</v>
      </c>
      <c r="D45" s="78">
        <f>(1+C46)*C45</f>
        <v>45.15</v>
      </c>
      <c r="E45" s="78">
        <f>D45</f>
        <v>45.15</v>
      </c>
    </row>
    <row r="46" spans="2:5" x14ac:dyDescent="0.2">
      <c r="B46" s="37" t="s">
        <v>256</v>
      </c>
      <c r="C46" s="59">
        <v>0.05</v>
      </c>
      <c r="D46" s="75"/>
      <c r="E46" s="133"/>
    </row>
    <row r="47" spans="2:5" x14ac:dyDescent="0.2">
      <c r="B47" s="40" t="s">
        <v>236</v>
      </c>
      <c r="C47" s="48"/>
      <c r="D47" s="75"/>
      <c r="E47" s="133"/>
    </row>
    <row r="48" spans="2:5" x14ac:dyDescent="0.2">
      <c r="B48" s="37" t="s">
        <v>255</v>
      </c>
      <c r="C48" s="73">
        <v>45</v>
      </c>
      <c r="D48" s="78">
        <f>(1+C49)*C48</f>
        <v>47.25</v>
      </c>
      <c r="E48" s="78">
        <f>D48</f>
        <v>47.25</v>
      </c>
    </row>
    <row r="49" spans="2:5" x14ac:dyDescent="0.2">
      <c r="B49" s="37" t="s">
        <v>256</v>
      </c>
      <c r="C49" s="59">
        <v>0.05</v>
      </c>
      <c r="D49" s="75"/>
      <c r="E49" s="133"/>
    </row>
    <row r="50" spans="2:5" x14ac:dyDescent="0.2">
      <c r="B50" s="40" t="s">
        <v>2265</v>
      </c>
      <c r="C50" s="71">
        <f>C52/C30/12</f>
        <v>38.567567567567572</v>
      </c>
      <c r="D50" s="78">
        <f>D52/D30/12</f>
        <v>40.495945945945941</v>
      </c>
      <c r="E50" s="78">
        <f>E52/E30/12</f>
        <v>46.016254045307448</v>
      </c>
    </row>
    <row r="51" spans="2:5" x14ac:dyDescent="0.2">
      <c r="B51" s="40" t="s">
        <v>2293</v>
      </c>
      <c r="C51" s="48">
        <f>C42/C38</f>
        <v>8.3899320815021966E-2</v>
      </c>
      <c r="D51" s="84">
        <f>D42/D38</f>
        <v>8.5528433840556375E-2</v>
      </c>
      <c r="E51" s="134">
        <f>C88</f>
        <v>0.11361584099081103</v>
      </c>
    </row>
    <row r="52" spans="2:5" x14ac:dyDescent="0.2">
      <c r="B52" s="40" t="s">
        <v>254</v>
      </c>
      <c r="C52" s="70">
        <f>(C42*C20+C45*C24+C48*C27)*12</f>
        <v>3424800</v>
      </c>
      <c r="D52" s="85">
        <f>(D42*D20+D45*D24+D48*D27)*12</f>
        <v>3703921.1999999997</v>
      </c>
      <c r="E52" s="78">
        <f>C89</f>
        <v>4208830.66</v>
      </c>
    </row>
    <row r="53" spans="2:5" x14ac:dyDescent="0.2">
      <c r="B53" s="37"/>
      <c r="C53" s="48"/>
      <c r="D53" s="75"/>
      <c r="E53" s="133"/>
    </row>
    <row r="54" spans="2:5" x14ac:dyDescent="0.2">
      <c r="B54" s="40" t="s">
        <v>2283</v>
      </c>
      <c r="C54" s="37"/>
      <c r="D54" s="75"/>
      <c r="E54" s="75"/>
    </row>
    <row r="55" spans="2:5" x14ac:dyDescent="0.2">
      <c r="B55" s="37" t="s">
        <v>2291</v>
      </c>
      <c r="C55" s="66">
        <v>0.3</v>
      </c>
      <c r="D55" s="86">
        <f>C55</f>
        <v>0.3</v>
      </c>
      <c r="E55" s="135">
        <f>C55</f>
        <v>0.3</v>
      </c>
    </row>
    <row r="56" spans="2:5" x14ac:dyDescent="0.2">
      <c r="B56" s="37" t="s">
        <v>2281</v>
      </c>
      <c r="C56" s="66">
        <v>0.5</v>
      </c>
      <c r="D56" s="86">
        <f t="shared" ref="D56:D58" si="1">C56</f>
        <v>0.5</v>
      </c>
      <c r="E56" s="135">
        <f t="shared" ref="E56:E58" si="2">C56</f>
        <v>0.5</v>
      </c>
    </row>
    <row r="57" spans="2:5" x14ac:dyDescent="0.2">
      <c r="B57" s="37" t="s">
        <v>2282</v>
      </c>
      <c r="C57" s="66">
        <v>0.15</v>
      </c>
      <c r="D57" s="86">
        <f t="shared" si="1"/>
        <v>0.15</v>
      </c>
      <c r="E57" s="135">
        <f t="shared" si="2"/>
        <v>0.15</v>
      </c>
    </row>
    <row r="58" spans="2:5" x14ac:dyDescent="0.2">
      <c r="B58" s="37" t="s">
        <v>2292</v>
      </c>
      <c r="C58" s="66">
        <v>0.05</v>
      </c>
      <c r="D58" s="86">
        <f t="shared" si="1"/>
        <v>0.05</v>
      </c>
      <c r="E58" s="135">
        <f t="shared" si="2"/>
        <v>0.05</v>
      </c>
    </row>
    <row r="59" spans="2:5" x14ac:dyDescent="0.2">
      <c r="B59" s="37" t="s">
        <v>2318</v>
      </c>
      <c r="C59" s="131">
        <f>SUM(C55:C58)</f>
        <v>1</v>
      </c>
      <c r="D59" s="131">
        <f>SUM(D55:D58)</f>
        <v>1</v>
      </c>
      <c r="E59" s="136">
        <f>SUM(E55:E58)</f>
        <v>1</v>
      </c>
    </row>
    <row r="60" spans="2:5" x14ac:dyDescent="0.2">
      <c r="B60" s="37"/>
      <c r="C60" s="67"/>
      <c r="D60" s="75"/>
      <c r="E60" s="75"/>
    </row>
    <row r="61" spans="2:5" x14ac:dyDescent="0.2">
      <c r="B61" s="40" t="s">
        <v>2284</v>
      </c>
      <c r="C61" s="68"/>
      <c r="D61" s="75"/>
      <c r="E61" s="137"/>
    </row>
    <row r="62" spans="2:5" x14ac:dyDescent="0.2">
      <c r="B62" s="44" t="s">
        <v>2267</v>
      </c>
      <c r="C62" s="37"/>
      <c r="D62" s="75"/>
      <c r="E62" s="75"/>
    </row>
    <row r="63" spans="2:5" x14ac:dyDescent="0.2">
      <c r="B63" s="44" t="s">
        <v>2296</v>
      </c>
      <c r="C63" s="81">
        <f>SUM('Performance Measures'!E3:E23)</f>
        <v>10</v>
      </c>
      <c r="D63" s="75"/>
      <c r="E63" s="138">
        <f>C63</f>
        <v>10</v>
      </c>
    </row>
    <row r="64" spans="2:5" x14ac:dyDescent="0.2">
      <c r="B64" s="44" t="s">
        <v>2295</v>
      </c>
      <c r="C64" s="81">
        <f>SUM('Performance Measures'!F3:F23)</f>
        <v>7</v>
      </c>
      <c r="D64" s="75"/>
      <c r="E64" s="138">
        <f>C64</f>
        <v>7</v>
      </c>
    </row>
    <row r="65" spans="2:5" x14ac:dyDescent="0.2">
      <c r="B65" s="37" t="s">
        <v>2268</v>
      </c>
      <c r="C65" s="37"/>
      <c r="D65" s="75"/>
      <c r="E65" s="75"/>
    </row>
    <row r="66" spans="2:5" x14ac:dyDescent="0.2">
      <c r="B66" s="44" t="s">
        <v>2296</v>
      </c>
      <c r="C66" s="81">
        <f>SUM('Performance Measures'!E27:E40)</f>
        <v>7</v>
      </c>
      <c r="D66" s="75"/>
      <c r="E66" s="138">
        <f>C66</f>
        <v>7</v>
      </c>
    </row>
    <row r="67" spans="2:5" x14ac:dyDescent="0.2">
      <c r="B67" s="44" t="s">
        <v>2295</v>
      </c>
      <c r="C67" s="81">
        <f>SUM('Performance Measures'!F27:F40)</f>
        <v>5</v>
      </c>
      <c r="D67" s="75"/>
      <c r="E67" s="138">
        <f>C67</f>
        <v>5</v>
      </c>
    </row>
    <row r="68" spans="2:5" x14ac:dyDescent="0.2">
      <c r="B68" s="37" t="s">
        <v>2269</v>
      </c>
      <c r="C68" s="37"/>
      <c r="D68" s="75"/>
      <c r="E68" s="75"/>
    </row>
    <row r="69" spans="2:5" x14ac:dyDescent="0.2">
      <c r="B69" s="44" t="s">
        <v>2296</v>
      </c>
      <c r="C69" s="81">
        <f>SUM('Performance Measures'!E41)</f>
        <v>1</v>
      </c>
      <c r="D69" s="75"/>
      <c r="E69" s="138">
        <f>C69</f>
        <v>1</v>
      </c>
    </row>
    <row r="70" spans="2:5" x14ac:dyDescent="0.2">
      <c r="B70" s="44" t="s">
        <v>2295</v>
      </c>
      <c r="C70" s="81">
        <f>SUM('Performance Measures'!F41)</f>
        <v>1</v>
      </c>
      <c r="D70" s="75"/>
      <c r="E70" s="138">
        <f>C70</f>
        <v>1</v>
      </c>
    </row>
    <row r="71" spans="2:5" x14ac:dyDescent="0.2">
      <c r="B71" s="37" t="s">
        <v>2323</v>
      </c>
      <c r="C71" s="37"/>
      <c r="D71" s="75"/>
      <c r="E71" s="75"/>
    </row>
    <row r="72" spans="2:5" x14ac:dyDescent="0.2">
      <c r="B72" s="44" t="s">
        <v>2296</v>
      </c>
      <c r="C72" s="81">
        <f>SUM('Performance Measures'!E42:E44)</f>
        <v>3</v>
      </c>
      <c r="D72" s="75"/>
      <c r="E72" s="138">
        <f>C72</f>
        <v>3</v>
      </c>
    </row>
    <row r="73" spans="2:5" x14ac:dyDescent="0.2">
      <c r="B73" s="44" t="s">
        <v>2295</v>
      </c>
      <c r="C73" s="81">
        <f>SUM('Performance Measures'!F42:F44)</f>
        <v>2</v>
      </c>
      <c r="D73" s="75"/>
      <c r="E73" s="138">
        <f>C73</f>
        <v>2</v>
      </c>
    </row>
    <row r="74" spans="2:5" x14ac:dyDescent="0.2">
      <c r="B74" s="37" t="s">
        <v>2294</v>
      </c>
      <c r="C74" s="81"/>
      <c r="D74" s="75"/>
      <c r="E74" s="138"/>
    </row>
    <row r="75" spans="2:5" x14ac:dyDescent="0.2">
      <c r="B75" s="44" t="s">
        <v>2296</v>
      </c>
      <c r="C75" s="81">
        <f>SUM('Performance Measures'!E48:E52)</f>
        <v>4</v>
      </c>
      <c r="D75" s="75"/>
      <c r="E75" s="138">
        <f>C75</f>
        <v>4</v>
      </c>
    </row>
    <row r="76" spans="2:5" ht="17" thickBot="1" x14ac:dyDescent="0.25">
      <c r="B76" s="83" t="s">
        <v>2295</v>
      </c>
      <c r="C76" s="82">
        <f>SUM('Performance Measures'!F48:F52)</f>
        <v>3</v>
      </c>
      <c r="D76" s="87"/>
      <c r="E76" s="139">
        <f>C76</f>
        <v>3</v>
      </c>
    </row>
    <row r="77" spans="2:5" ht="9" customHeight="1" thickBot="1" x14ac:dyDescent="0.25">
      <c r="B77" s="54"/>
      <c r="C77" s="52"/>
      <c r="D77" s="38"/>
      <c r="E77" s="52"/>
    </row>
    <row r="78" spans="2:5" ht="30" customHeight="1" thickBot="1" x14ac:dyDescent="0.25">
      <c r="B78" s="143" t="s">
        <v>2303</v>
      </c>
      <c r="C78" s="144"/>
      <c r="D78" s="144"/>
      <c r="E78" s="145"/>
    </row>
    <row r="79" spans="2:5" x14ac:dyDescent="0.2">
      <c r="B79" s="44"/>
      <c r="C79" s="52"/>
      <c r="D79" s="38"/>
      <c r="E79" s="39"/>
    </row>
    <row r="80" spans="2:5" x14ac:dyDescent="0.2">
      <c r="B80" s="40" t="s">
        <v>2280</v>
      </c>
      <c r="C80" s="52"/>
      <c r="D80" s="38"/>
      <c r="E80" s="39"/>
    </row>
    <row r="81" spans="2:5" x14ac:dyDescent="0.2">
      <c r="B81" s="44" t="s">
        <v>2273</v>
      </c>
      <c r="C81" s="62">
        <f>Calculations!B48</f>
        <v>33.373333333333335</v>
      </c>
      <c r="D81" s="38"/>
      <c r="E81" s="39"/>
    </row>
    <row r="82" spans="2:5" x14ac:dyDescent="0.2">
      <c r="B82" s="44" t="s">
        <v>2274</v>
      </c>
      <c r="C82" s="62">
        <f>Calculations!C49+Calculations!C50</f>
        <v>4.979141666666667</v>
      </c>
      <c r="D82" s="38"/>
      <c r="E82" s="39"/>
    </row>
    <row r="83" spans="2:5" x14ac:dyDescent="0.2">
      <c r="B83" s="44" t="s">
        <v>2275</v>
      </c>
      <c r="C83" s="62">
        <f>Calculations!C51</f>
        <v>1.0012000000000001</v>
      </c>
      <c r="D83" s="38"/>
      <c r="E83" s="39"/>
    </row>
    <row r="84" spans="2:5" x14ac:dyDescent="0.2">
      <c r="B84" s="44" t="s">
        <v>2276</v>
      </c>
      <c r="C84" s="62">
        <f>Calculations!C52</f>
        <v>1.1680666666666668</v>
      </c>
      <c r="D84" s="38"/>
      <c r="E84" s="39"/>
    </row>
    <row r="85" spans="2:5" x14ac:dyDescent="0.2">
      <c r="B85" s="44" t="s">
        <v>2277</v>
      </c>
      <c r="C85" s="62">
        <f>Calculations!C53</f>
        <v>6.875</v>
      </c>
      <c r="D85" s="38"/>
      <c r="E85" s="39"/>
    </row>
    <row r="86" spans="2:5" x14ac:dyDescent="0.2">
      <c r="B86" s="44"/>
      <c r="C86" s="62"/>
      <c r="D86" s="38"/>
      <c r="E86" s="39"/>
    </row>
    <row r="87" spans="2:5" x14ac:dyDescent="0.2">
      <c r="B87" s="44" t="s">
        <v>2278</v>
      </c>
      <c r="C87" s="62">
        <f>Calculations!C57</f>
        <v>47.396741666666671</v>
      </c>
      <c r="D87" s="38"/>
      <c r="E87" s="39"/>
    </row>
    <row r="88" spans="2:5" x14ac:dyDescent="0.2">
      <c r="B88" s="44" t="s">
        <v>2279</v>
      </c>
      <c r="C88" s="60">
        <f>Calculations!C58</f>
        <v>0.11361584099081103</v>
      </c>
      <c r="D88" s="38"/>
      <c r="E88" s="39"/>
    </row>
    <row r="89" spans="2:5" x14ac:dyDescent="0.2">
      <c r="B89" s="46" t="s">
        <v>2298</v>
      </c>
      <c r="C89" s="64">
        <f>C87*12*C30</f>
        <v>4208830.66</v>
      </c>
      <c r="D89" s="38"/>
      <c r="E89" s="39"/>
    </row>
    <row r="90" spans="2:5" x14ac:dyDescent="0.2">
      <c r="B90" s="46"/>
      <c r="C90" s="65"/>
      <c r="D90" s="38"/>
      <c r="E90" s="39"/>
    </row>
    <row r="91" spans="2:5" x14ac:dyDescent="0.2">
      <c r="B91" s="37"/>
      <c r="C91" s="38"/>
      <c r="D91" s="38"/>
      <c r="E91" s="39"/>
    </row>
    <row r="92" spans="2:5" x14ac:dyDescent="0.2">
      <c r="B92" s="61"/>
      <c r="C92" s="38"/>
      <c r="D92" s="38"/>
      <c r="E92" s="39"/>
    </row>
    <row r="93" spans="2:5" x14ac:dyDescent="0.2">
      <c r="B93" s="61"/>
      <c r="C93" s="38"/>
      <c r="D93" s="38"/>
      <c r="E93" s="39"/>
    </row>
    <row r="94" spans="2:5" x14ac:dyDescent="0.2">
      <c r="B94" s="37"/>
      <c r="C94" s="38"/>
      <c r="D94" s="38"/>
      <c r="E94" s="39"/>
    </row>
    <row r="95" spans="2:5" x14ac:dyDescent="0.2">
      <c r="B95" s="37"/>
      <c r="C95" s="38"/>
      <c r="D95" s="38"/>
      <c r="E95" s="39"/>
    </row>
    <row r="96" spans="2:5" x14ac:dyDescent="0.2">
      <c r="B96" s="37"/>
      <c r="C96" s="38"/>
      <c r="D96" s="38"/>
      <c r="E96" s="39"/>
    </row>
    <row r="97" spans="2:5" x14ac:dyDescent="0.2">
      <c r="B97" s="37"/>
      <c r="C97" s="38"/>
      <c r="D97" s="38"/>
      <c r="E97" s="39"/>
    </row>
    <row r="98" spans="2:5" x14ac:dyDescent="0.2">
      <c r="B98" s="37"/>
      <c r="C98" s="38"/>
      <c r="D98" s="38"/>
      <c r="E98" s="39"/>
    </row>
    <row r="99" spans="2:5" x14ac:dyDescent="0.2">
      <c r="B99" s="37"/>
      <c r="C99" s="38"/>
      <c r="D99" s="38"/>
      <c r="E99" s="39"/>
    </row>
    <row r="100" spans="2:5" x14ac:dyDescent="0.2">
      <c r="B100" s="37"/>
      <c r="C100" s="38"/>
      <c r="D100" s="38"/>
      <c r="E100" s="39"/>
    </row>
    <row r="101" spans="2:5" x14ac:dyDescent="0.2">
      <c r="B101" s="37"/>
      <c r="C101" s="38"/>
      <c r="D101" s="38"/>
      <c r="E101" s="39"/>
    </row>
    <row r="102" spans="2:5" x14ac:dyDescent="0.2">
      <c r="B102" s="37"/>
      <c r="C102" s="38"/>
      <c r="D102" s="38"/>
      <c r="E102" s="39"/>
    </row>
    <row r="103" spans="2:5" x14ac:dyDescent="0.2">
      <c r="B103" s="37"/>
      <c r="C103" s="38"/>
      <c r="D103" s="38"/>
      <c r="E103" s="39"/>
    </row>
    <row r="104" spans="2:5" x14ac:dyDescent="0.2">
      <c r="B104" s="37"/>
      <c r="C104" s="38"/>
      <c r="D104" s="38"/>
      <c r="E104" s="39"/>
    </row>
    <row r="105" spans="2:5" x14ac:dyDescent="0.2">
      <c r="B105" s="37"/>
      <c r="C105" s="38"/>
      <c r="D105" s="38"/>
      <c r="E105" s="39"/>
    </row>
    <row r="106" spans="2:5" x14ac:dyDescent="0.2">
      <c r="B106" s="37"/>
      <c r="C106" s="38"/>
      <c r="D106" s="38"/>
      <c r="E106" s="39"/>
    </row>
    <row r="107" spans="2:5" x14ac:dyDescent="0.2">
      <c r="B107" s="37"/>
      <c r="C107" s="38"/>
      <c r="D107" s="38"/>
      <c r="E107" s="39"/>
    </row>
    <row r="108" spans="2:5" x14ac:dyDescent="0.2">
      <c r="B108" s="37"/>
      <c r="C108" s="38"/>
      <c r="D108" s="38"/>
      <c r="E108" s="39"/>
    </row>
    <row r="109" spans="2:5" x14ac:dyDescent="0.2">
      <c r="B109" s="37"/>
      <c r="C109" s="38"/>
      <c r="D109" s="38"/>
      <c r="E109" s="39"/>
    </row>
    <row r="110" spans="2:5" x14ac:dyDescent="0.2">
      <c r="B110" s="37"/>
      <c r="C110" s="38"/>
      <c r="D110" s="38"/>
      <c r="E110" s="39"/>
    </row>
    <row r="111" spans="2:5" ht="73" customHeight="1" x14ac:dyDescent="0.2">
      <c r="B111" s="140" t="s">
        <v>2300</v>
      </c>
      <c r="C111" s="141"/>
      <c r="D111" s="141"/>
      <c r="E111" s="142"/>
    </row>
    <row r="112" spans="2:5" ht="17" thickBot="1" x14ac:dyDescent="0.25">
      <c r="B112" s="49"/>
      <c r="C112" s="53"/>
      <c r="D112" s="53"/>
      <c r="E112" s="50"/>
    </row>
  </sheetData>
  <mergeCells count="3">
    <mergeCell ref="B111:E111"/>
    <mergeCell ref="B78:E78"/>
    <mergeCell ref="B10:E10"/>
  </mergeCells>
  <phoneticPr fontId="18" type="noConversion"/>
  <dataValidations count="5">
    <dataValidation type="whole" allowBlank="1" showInputMessage="1" showErrorMessage="1" sqref="C21:C23 C25:C26 C28:C29" xr:uid="{00000000-0002-0000-0000-000000000000}">
      <formula1>0</formula1>
      <formula2>10000000</formula2>
    </dataValidation>
    <dataValidation type="decimal" allowBlank="1" showInputMessage="1" showErrorMessage="1" sqref="C32:C34 C43 C46 C49" xr:uid="{00000000-0002-0000-0000-000001000000}">
      <formula1>-100</formula1>
      <formula2>100</formula2>
    </dataValidation>
    <dataValidation type="decimal" allowBlank="1" showInputMessage="1" showErrorMessage="1" sqref="C55:C58" xr:uid="{00000000-0002-0000-0000-000002000000}">
      <formula1>0</formula1>
      <formula2>1</formula2>
    </dataValidation>
    <dataValidation type="whole" allowBlank="1" showInputMessage="1" showErrorMessage="1" sqref="C63:C64 C66:C67 C69:C70 C72:C73 C75:C76 E63:E64 E72:E73 E66:E67 E69:E70 E75:E76" xr:uid="{00000000-0002-0000-0000-000003000000}">
      <formula1>0</formula1>
      <formula2>100</formula2>
    </dataValidation>
    <dataValidation type="whole" operator="equal" allowBlank="1" showInputMessage="1" showErrorMessage="1" sqref="C59:E59" xr:uid="{00000000-0002-0000-0000-000004000000}">
      <formula1>1</formula1>
    </dataValidation>
  </dataValidations>
  <pageMargins left="0.25" right="0.25" top="0.75" bottom="0.75" header="0.3" footer="0.3"/>
  <pageSetup orientation="portrait" horizontalDpi="0" verticalDpi="0"/>
  <ignoredErrors>
    <ignoredError sqref="E24 E27" formula="1"/>
    <ignoredError sqref="C66 C72" formulaRange="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Reference!$A$68:$A$71</xm:f>
          </x14:formula1>
          <xm:sqref>D14 C17</xm:sqref>
        </x14:dataValidation>
        <x14:dataValidation type="list" allowBlank="1" showInputMessage="1" showErrorMessage="1" xr:uid="{00000000-0002-0000-0000-000006000000}">
          <x14:formula1>
            <xm:f>'Area Deprivation Index Lookup'!$D$2:$D$3218</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zoomScale="150" zoomScaleNormal="150" workbookViewId="0">
      <selection sqref="A1:F1"/>
    </sheetView>
  </sheetViews>
  <sheetFormatPr baseColWidth="10" defaultColWidth="10.83203125" defaultRowHeight="16" x14ac:dyDescent="0.2"/>
  <cols>
    <col min="1" max="1" width="14.6640625" style="54" customWidth="1"/>
    <col min="2" max="4" width="53.1640625" style="54" customWidth="1"/>
    <col min="5" max="6" width="17.5" style="54" customWidth="1"/>
    <col min="7" max="16384" width="10.83203125" style="54"/>
  </cols>
  <sheetData>
    <row r="1" spans="1:6" ht="41" customHeight="1" thickBot="1" x14ac:dyDescent="0.25">
      <c r="A1" s="146" t="s">
        <v>46</v>
      </c>
      <c r="B1" s="147"/>
      <c r="C1" s="147"/>
      <c r="D1" s="147"/>
      <c r="E1" s="147"/>
      <c r="F1" s="148"/>
    </row>
    <row r="2" spans="1:6" ht="41" customHeight="1" thickBot="1" x14ac:dyDescent="0.25">
      <c r="A2" s="113" t="s">
        <v>119</v>
      </c>
      <c r="B2" s="114" t="s">
        <v>47</v>
      </c>
      <c r="C2" s="114" t="s">
        <v>48</v>
      </c>
      <c r="D2" s="114" t="s">
        <v>49</v>
      </c>
      <c r="E2" s="115" t="s">
        <v>2308</v>
      </c>
      <c r="F2" s="116" t="s">
        <v>2314</v>
      </c>
    </row>
    <row r="3" spans="1:6" ht="48" x14ac:dyDescent="0.2">
      <c r="A3" s="98">
        <v>18</v>
      </c>
      <c r="B3" s="99" t="s">
        <v>50</v>
      </c>
      <c r="C3" s="99" t="s">
        <v>51</v>
      </c>
      <c r="D3" s="99" t="s">
        <v>52</v>
      </c>
      <c r="E3" s="94">
        <v>1</v>
      </c>
      <c r="F3" s="92">
        <v>1</v>
      </c>
    </row>
    <row r="4" spans="1:6" ht="96" x14ac:dyDescent="0.2">
      <c r="A4" s="98">
        <v>71</v>
      </c>
      <c r="B4" s="99" t="s">
        <v>53</v>
      </c>
      <c r="C4" s="99" t="s">
        <v>54</v>
      </c>
      <c r="D4" s="99" t="s">
        <v>55</v>
      </c>
      <c r="E4" s="94">
        <v>1</v>
      </c>
      <c r="F4" s="92">
        <v>1</v>
      </c>
    </row>
    <row r="5" spans="1:6" ht="96" x14ac:dyDescent="0.2">
      <c r="A5" s="98">
        <v>68</v>
      </c>
      <c r="B5" s="99" t="s">
        <v>56</v>
      </c>
      <c r="C5" s="101" t="s">
        <v>57</v>
      </c>
      <c r="D5" s="101" t="s">
        <v>58</v>
      </c>
      <c r="E5" s="94"/>
      <c r="F5" s="92"/>
    </row>
    <row r="6" spans="1:6" ht="64" x14ac:dyDescent="0.2">
      <c r="A6" s="98">
        <v>59</v>
      </c>
      <c r="B6" s="101" t="s">
        <v>59</v>
      </c>
      <c r="C6" s="99" t="s">
        <v>60</v>
      </c>
      <c r="D6" s="99" t="s">
        <v>61</v>
      </c>
      <c r="E6" s="94">
        <v>1</v>
      </c>
      <c r="F6" s="92"/>
    </row>
    <row r="7" spans="1:6" ht="64" x14ac:dyDescent="0.2">
      <c r="A7" s="98">
        <v>55</v>
      </c>
      <c r="B7" s="101" t="s">
        <v>62</v>
      </c>
      <c r="C7" s="99" t="s">
        <v>60</v>
      </c>
      <c r="D7" s="99" t="s">
        <v>63</v>
      </c>
      <c r="E7" s="94"/>
      <c r="F7" s="92"/>
    </row>
    <row r="8" spans="1:6" ht="64" x14ac:dyDescent="0.2">
      <c r="A8" s="98">
        <v>57</v>
      </c>
      <c r="B8" s="101" t="s">
        <v>64</v>
      </c>
      <c r="C8" s="99" t="s">
        <v>60</v>
      </c>
      <c r="D8" s="99" t="s">
        <v>65</v>
      </c>
      <c r="E8" s="94">
        <v>1</v>
      </c>
      <c r="F8" s="92">
        <v>1</v>
      </c>
    </row>
    <row r="9" spans="1:6" ht="68" x14ac:dyDescent="0.2">
      <c r="A9" s="98">
        <v>56</v>
      </c>
      <c r="B9" s="101" t="s">
        <v>66</v>
      </c>
      <c r="C9" s="99" t="s">
        <v>60</v>
      </c>
      <c r="D9" s="99" t="s">
        <v>67</v>
      </c>
      <c r="E9" s="94">
        <v>1</v>
      </c>
      <c r="F9" s="92">
        <v>1</v>
      </c>
    </row>
    <row r="10" spans="1:6" ht="68" x14ac:dyDescent="0.2">
      <c r="A10" s="98">
        <v>62</v>
      </c>
      <c r="B10" s="101" t="s">
        <v>68</v>
      </c>
      <c r="C10" s="99" t="s">
        <v>60</v>
      </c>
      <c r="D10" s="99" t="s">
        <v>69</v>
      </c>
      <c r="E10" s="94"/>
      <c r="F10" s="92"/>
    </row>
    <row r="11" spans="1:6" ht="68" x14ac:dyDescent="0.2">
      <c r="A11" s="98">
        <v>97</v>
      </c>
      <c r="B11" s="99" t="s">
        <v>70</v>
      </c>
      <c r="C11" s="99" t="s">
        <v>71</v>
      </c>
      <c r="D11" s="99" t="s">
        <v>72</v>
      </c>
      <c r="E11" s="94"/>
      <c r="F11" s="92"/>
    </row>
    <row r="12" spans="1:6" ht="85" x14ac:dyDescent="0.2">
      <c r="A12" s="98">
        <v>32</v>
      </c>
      <c r="B12" s="99" t="s">
        <v>73</v>
      </c>
      <c r="C12" s="99" t="s">
        <v>74</v>
      </c>
      <c r="D12" s="99" t="s">
        <v>75</v>
      </c>
      <c r="E12" s="94">
        <v>1</v>
      </c>
      <c r="F12" s="92"/>
    </row>
    <row r="13" spans="1:6" ht="34" x14ac:dyDescent="0.2">
      <c r="A13" s="98" t="s">
        <v>76</v>
      </c>
      <c r="B13" s="99" t="s">
        <v>77</v>
      </c>
      <c r="C13" s="99" t="s">
        <v>78</v>
      </c>
      <c r="D13" s="99" t="s">
        <v>79</v>
      </c>
      <c r="E13" s="94">
        <v>1</v>
      </c>
      <c r="F13" s="92">
        <v>1</v>
      </c>
    </row>
    <row r="14" spans="1:6" ht="51" x14ac:dyDescent="0.2">
      <c r="A14" s="98">
        <v>2372</v>
      </c>
      <c r="B14" s="99" t="s">
        <v>80</v>
      </c>
      <c r="C14" s="99" t="s">
        <v>81</v>
      </c>
      <c r="D14" s="99" t="s">
        <v>82</v>
      </c>
      <c r="E14" s="94"/>
      <c r="F14" s="92"/>
    </row>
    <row r="15" spans="1:6" ht="34" x14ac:dyDescent="0.2">
      <c r="A15" s="98">
        <v>34</v>
      </c>
      <c r="B15" s="99" t="s">
        <v>83</v>
      </c>
      <c r="C15" s="99" t="s">
        <v>84</v>
      </c>
      <c r="D15" s="99" t="s">
        <v>85</v>
      </c>
      <c r="E15" s="94"/>
      <c r="F15" s="92"/>
    </row>
    <row r="16" spans="1:6" ht="68" x14ac:dyDescent="0.2">
      <c r="A16" s="98">
        <v>28</v>
      </c>
      <c r="B16" s="99" t="s">
        <v>86</v>
      </c>
      <c r="C16" s="99" t="s">
        <v>87</v>
      </c>
      <c r="D16" s="99" t="s">
        <v>88</v>
      </c>
      <c r="E16" s="94"/>
      <c r="F16" s="92"/>
    </row>
    <row r="17" spans="1:6" ht="102" x14ac:dyDescent="0.2">
      <c r="A17" s="98">
        <v>421</v>
      </c>
      <c r="B17" s="99" t="s">
        <v>89</v>
      </c>
      <c r="C17" s="101" t="s">
        <v>90</v>
      </c>
      <c r="D17" s="101" t="s">
        <v>91</v>
      </c>
      <c r="E17" s="94"/>
      <c r="F17" s="92"/>
    </row>
    <row r="18" spans="1:6" ht="51" x14ac:dyDescent="0.2">
      <c r="A18" s="98">
        <v>52</v>
      </c>
      <c r="B18" s="99" t="s">
        <v>92</v>
      </c>
      <c r="C18" s="99" t="s">
        <v>93</v>
      </c>
      <c r="D18" s="99" t="s">
        <v>94</v>
      </c>
      <c r="E18" s="94">
        <v>1</v>
      </c>
      <c r="F18" s="92">
        <v>1</v>
      </c>
    </row>
    <row r="19" spans="1:6" ht="68" x14ac:dyDescent="0.2">
      <c r="A19" s="98">
        <v>5</v>
      </c>
      <c r="B19" s="99" t="s">
        <v>95</v>
      </c>
      <c r="C19" s="99" t="s">
        <v>96</v>
      </c>
      <c r="D19" s="99" t="s">
        <v>97</v>
      </c>
      <c r="E19" s="94">
        <v>1</v>
      </c>
      <c r="F19" s="92">
        <v>1</v>
      </c>
    </row>
    <row r="20" spans="1:6" ht="102" x14ac:dyDescent="0.2">
      <c r="A20" s="98">
        <v>710</v>
      </c>
      <c r="B20" s="99" t="s">
        <v>98</v>
      </c>
      <c r="C20" s="101" t="s">
        <v>99</v>
      </c>
      <c r="D20" s="101" t="s">
        <v>100</v>
      </c>
      <c r="E20" s="94">
        <v>1</v>
      </c>
      <c r="F20" s="92"/>
    </row>
    <row r="21" spans="1:6" ht="85" x14ac:dyDescent="0.2">
      <c r="A21" s="98">
        <v>1885</v>
      </c>
      <c r="B21" s="99" t="s">
        <v>101</v>
      </c>
      <c r="C21" s="99" t="s">
        <v>102</v>
      </c>
      <c r="D21" s="99" t="s">
        <v>103</v>
      </c>
      <c r="E21" s="94"/>
      <c r="F21" s="92"/>
    </row>
    <row r="22" spans="1:6" ht="68" x14ac:dyDescent="0.2">
      <c r="A22" s="98">
        <v>1799</v>
      </c>
      <c r="B22" s="99" t="s">
        <v>104</v>
      </c>
      <c r="C22" s="99" t="s">
        <v>105</v>
      </c>
      <c r="D22" s="99" t="s">
        <v>106</v>
      </c>
      <c r="E22" s="94"/>
      <c r="F22" s="92"/>
    </row>
    <row r="23" spans="1:6" ht="52" thickBot="1" x14ac:dyDescent="0.25">
      <c r="A23" s="102">
        <v>58</v>
      </c>
      <c r="B23" s="103" t="s">
        <v>107</v>
      </c>
      <c r="C23" s="103" t="s">
        <v>108</v>
      </c>
      <c r="D23" s="103" t="s">
        <v>109</v>
      </c>
      <c r="E23" s="96"/>
      <c r="F23" s="93"/>
    </row>
    <row r="24" spans="1:6" ht="17" thickBot="1" x14ac:dyDescent="0.25"/>
    <row r="25" spans="1:6" ht="36" customHeight="1" thickBot="1" x14ac:dyDescent="0.25">
      <c r="A25" s="149" t="s">
        <v>2307</v>
      </c>
      <c r="B25" s="150"/>
      <c r="C25" s="150"/>
      <c r="D25" s="150"/>
      <c r="E25" s="150"/>
      <c r="F25" s="151"/>
    </row>
    <row r="26" spans="1:6" ht="36" customHeight="1" thickBot="1" x14ac:dyDescent="0.25">
      <c r="A26" s="117" t="s">
        <v>119</v>
      </c>
      <c r="B26" s="118" t="s">
        <v>120</v>
      </c>
      <c r="C26" s="118" t="s">
        <v>121</v>
      </c>
      <c r="D26" s="118" t="s">
        <v>49</v>
      </c>
      <c r="E26" s="119" t="s">
        <v>2308</v>
      </c>
      <c r="F26" s="120" t="s">
        <v>2314</v>
      </c>
    </row>
    <row r="27" spans="1:6" ht="51" x14ac:dyDescent="0.2">
      <c r="A27" s="98" t="s">
        <v>122</v>
      </c>
      <c r="B27" s="99" t="s">
        <v>123</v>
      </c>
      <c r="C27" s="99" t="s">
        <v>124</v>
      </c>
      <c r="D27" s="99" t="s">
        <v>125</v>
      </c>
      <c r="E27" s="94">
        <v>1</v>
      </c>
      <c r="F27" s="92">
        <v>1</v>
      </c>
    </row>
    <row r="28" spans="1:6" ht="51" x14ac:dyDescent="0.2">
      <c r="A28" s="98" t="s">
        <v>126</v>
      </c>
      <c r="B28" s="99" t="s">
        <v>127</v>
      </c>
      <c r="C28" s="99" t="s">
        <v>128</v>
      </c>
      <c r="D28" s="99" t="s">
        <v>129</v>
      </c>
      <c r="E28" s="94"/>
      <c r="F28" s="92"/>
    </row>
    <row r="29" spans="1:6" ht="68" x14ac:dyDescent="0.2">
      <c r="A29" s="98" t="s">
        <v>130</v>
      </c>
      <c r="B29" s="99" t="s">
        <v>131</v>
      </c>
      <c r="C29" s="99" t="s">
        <v>132</v>
      </c>
      <c r="D29" s="99" t="s">
        <v>133</v>
      </c>
      <c r="E29" s="94"/>
      <c r="F29" s="92"/>
    </row>
    <row r="30" spans="1:6" ht="51" x14ac:dyDescent="0.2">
      <c r="A30" s="98" t="s">
        <v>134</v>
      </c>
      <c r="B30" s="99" t="s">
        <v>135</v>
      </c>
      <c r="C30" s="99" t="s">
        <v>136</v>
      </c>
      <c r="D30" s="99" t="s">
        <v>137</v>
      </c>
      <c r="E30" s="94">
        <v>1</v>
      </c>
      <c r="F30" s="92"/>
    </row>
    <row r="31" spans="1:6" ht="34" x14ac:dyDescent="0.2">
      <c r="A31" s="98" t="s">
        <v>138</v>
      </c>
      <c r="B31" s="99" t="s">
        <v>139</v>
      </c>
      <c r="C31" s="99" t="s">
        <v>140</v>
      </c>
      <c r="D31" s="99" t="s">
        <v>141</v>
      </c>
      <c r="E31" s="94">
        <v>1</v>
      </c>
      <c r="F31" s="92">
        <v>1</v>
      </c>
    </row>
    <row r="32" spans="1:6" ht="34" x14ac:dyDescent="0.2">
      <c r="A32" s="98" t="s">
        <v>142</v>
      </c>
      <c r="B32" s="99" t="s">
        <v>143</v>
      </c>
      <c r="C32" s="99" t="s">
        <v>132</v>
      </c>
      <c r="D32" s="99" t="s">
        <v>144</v>
      </c>
      <c r="E32" s="94"/>
      <c r="F32" s="92"/>
    </row>
    <row r="33" spans="1:6" ht="51" x14ac:dyDescent="0.2">
      <c r="A33" s="98" t="s">
        <v>145</v>
      </c>
      <c r="B33" s="99" t="s">
        <v>146</v>
      </c>
      <c r="C33" s="99" t="s">
        <v>147</v>
      </c>
      <c r="D33" s="99" t="s">
        <v>148</v>
      </c>
      <c r="E33" s="94"/>
      <c r="F33" s="92"/>
    </row>
    <row r="34" spans="1:6" ht="85" x14ac:dyDescent="0.2">
      <c r="A34" s="98" t="s">
        <v>149</v>
      </c>
      <c r="B34" s="99" t="s">
        <v>150</v>
      </c>
      <c r="C34" s="99" t="s">
        <v>132</v>
      </c>
      <c r="D34" s="99" t="s">
        <v>151</v>
      </c>
      <c r="E34" s="94">
        <v>1</v>
      </c>
      <c r="F34" s="92">
        <v>1</v>
      </c>
    </row>
    <row r="35" spans="1:6" ht="34" x14ac:dyDescent="0.2">
      <c r="A35" s="98" t="s">
        <v>152</v>
      </c>
      <c r="B35" s="99" t="s">
        <v>153</v>
      </c>
      <c r="C35" s="99" t="s">
        <v>132</v>
      </c>
      <c r="D35" s="99" t="s">
        <v>154</v>
      </c>
      <c r="E35" s="94"/>
      <c r="F35" s="92"/>
    </row>
    <row r="36" spans="1:6" ht="34" x14ac:dyDescent="0.2">
      <c r="A36" s="98" t="s">
        <v>155</v>
      </c>
      <c r="B36" s="99" t="s">
        <v>156</v>
      </c>
      <c r="C36" s="99" t="s">
        <v>132</v>
      </c>
      <c r="D36" s="99" t="s">
        <v>157</v>
      </c>
      <c r="E36" s="94"/>
      <c r="F36" s="92"/>
    </row>
    <row r="37" spans="1:6" ht="51" x14ac:dyDescent="0.2">
      <c r="A37" s="98" t="s">
        <v>158</v>
      </c>
      <c r="B37" s="99" t="s">
        <v>159</v>
      </c>
      <c r="C37" s="99" t="s">
        <v>132</v>
      </c>
      <c r="D37" s="99" t="s">
        <v>160</v>
      </c>
      <c r="E37" s="94">
        <v>1</v>
      </c>
      <c r="F37" s="92">
        <v>1</v>
      </c>
    </row>
    <row r="38" spans="1:6" ht="34" x14ac:dyDescent="0.2">
      <c r="A38" s="98" t="s">
        <v>161</v>
      </c>
      <c r="B38" s="99" t="s">
        <v>162</v>
      </c>
      <c r="C38" s="99" t="s">
        <v>163</v>
      </c>
      <c r="D38" s="99" t="s">
        <v>164</v>
      </c>
      <c r="E38" s="94"/>
      <c r="F38" s="92"/>
    </row>
    <row r="39" spans="1:6" ht="68" x14ac:dyDescent="0.2">
      <c r="A39" s="98" t="s">
        <v>165</v>
      </c>
      <c r="B39" s="99" t="s">
        <v>166</v>
      </c>
      <c r="C39" s="99" t="s">
        <v>132</v>
      </c>
      <c r="D39" s="99" t="s">
        <v>167</v>
      </c>
      <c r="E39" s="94">
        <v>1</v>
      </c>
      <c r="F39" s="92"/>
    </row>
    <row r="40" spans="1:6" ht="102" x14ac:dyDescent="0.2">
      <c r="A40" s="98" t="s">
        <v>168</v>
      </c>
      <c r="B40" s="99" t="s">
        <v>169</v>
      </c>
      <c r="C40" s="101" t="s">
        <v>170</v>
      </c>
      <c r="D40" s="101" t="s">
        <v>171</v>
      </c>
      <c r="E40" s="94">
        <v>1</v>
      </c>
      <c r="F40" s="92">
        <v>1</v>
      </c>
    </row>
    <row r="41" spans="1:6" ht="37" x14ac:dyDescent="0.2">
      <c r="A41" s="104" t="s">
        <v>76</v>
      </c>
      <c r="B41" s="99" t="s">
        <v>172</v>
      </c>
      <c r="C41" s="99" t="s">
        <v>173</v>
      </c>
      <c r="D41" s="99" t="s">
        <v>184</v>
      </c>
      <c r="E41" s="95">
        <v>1</v>
      </c>
      <c r="F41" s="92">
        <v>1</v>
      </c>
    </row>
    <row r="42" spans="1:6" ht="34" x14ac:dyDescent="0.2">
      <c r="A42" s="104" t="s">
        <v>76</v>
      </c>
      <c r="B42" s="105" t="s">
        <v>176</v>
      </c>
      <c r="C42" s="106" t="s">
        <v>177</v>
      </c>
      <c r="D42" s="106" t="s">
        <v>178</v>
      </c>
      <c r="E42" s="95">
        <v>1</v>
      </c>
      <c r="F42" s="92">
        <v>1</v>
      </c>
    </row>
    <row r="43" spans="1:6" ht="20" x14ac:dyDescent="0.2">
      <c r="A43" s="104" t="s">
        <v>76</v>
      </c>
      <c r="B43" s="105" t="s">
        <v>179</v>
      </c>
      <c r="C43" s="106" t="s">
        <v>185</v>
      </c>
      <c r="D43" s="106" t="s">
        <v>180</v>
      </c>
      <c r="E43" s="95">
        <v>1</v>
      </c>
      <c r="F43" s="92">
        <v>1</v>
      </c>
    </row>
    <row r="44" spans="1:6" ht="52" thickBot="1" x14ac:dyDescent="0.25">
      <c r="A44" s="107" t="s">
        <v>76</v>
      </c>
      <c r="B44" s="108" t="s">
        <v>181</v>
      </c>
      <c r="C44" s="109" t="s">
        <v>182</v>
      </c>
      <c r="D44" s="109" t="s">
        <v>183</v>
      </c>
      <c r="E44" s="97">
        <v>1</v>
      </c>
      <c r="F44" s="93"/>
    </row>
    <row r="45" spans="1:6" ht="17" thickBot="1" x14ac:dyDescent="0.25">
      <c r="A45" s="100"/>
      <c r="B45" s="99"/>
      <c r="C45" s="101"/>
      <c r="D45" s="101"/>
      <c r="E45" s="38"/>
    </row>
    <row r="46" spans="1:6" ht="37" customHeight="1" thickBot="1" x14ac:dyDescent="0.25">
      <c r="A46" s="152" t="s">
        <v>195</v>
      </c>
      <c r="B46" s="153"/>
      <c r="C46" s="153"/>
      <c r="D46" s="153"/>
      <c r="E46" s="153"/>
      <c r="F46" s="154"/>
    </row>
    <row r="47" spans="1:6" ht="37" customHeight="1" thickBot="1" x14ac:dyDescent="0.25">
      <c r="A47" s="117" t="s">
        <v>119</v>
      </c>
      <c r="B47" s="121" t="s">
        <v>120</v>
      </c>
      <c r="C47" s="121" t="s">
        <v>174</v>
      </c>
      <c r="D47" s="121" t="s">
        <v>175</v>
      </c>
      <c r="E47" s="119" t="s">
        <v>2308</v>
      </c>
      <c r="F47" s="120" t="s">
        <v>2314</v>
      </c>
    </row>
    <row r="48" spans="1:6" ht="51" x14ac:dyDescent="0.2">
      <c r="A48" s="122" t="s">
        <v>76</v>
      </c>
      <c r="B48" s="123" t="s">
        <v>197</v>
      </c>
      <c r="C48" s="124" t="s">
        <v>2315</v>
      </c>
      <c r="D48" s="125" t="s">
        <v>2309</v>
      </c>
      <c r="E48" s="126">
        <v>1</v>
      </c>
      <c r="F48" s="127">
        <v>1</v>
      </c>
    </row>
    <row r="49" spans="1:6" ht="51" x14ac:dyDescent="0.2">
      <c r="A49" s="104" t="s">
        <v>76</v>
      </c>
      <c r="B49" s="105" t="s">
        <v>200</v>
      </c>
      <c r="C49" s="106" t="s">
        <v>2315</v>
      </c>
      <c r="D49" s="110" t="s">
        <v>2310</v>
      </c>
      <c r="E49" s="95">
        <v>1</v>
      </c>
      <c r="F49" s="92">
        <v>1</v>
      </c>
    </row>
    <row r="50" spans="1:6" ht="34" x14ac:dyDescent="0.2">
      <c r="A50" s="104" t="s">
        <v>76</v>
      </c>
      <c r="B50" s="105" t="s">
        <v>201</v>
      </c>
      <c r="C50" s="106" t="s">
        <v>2315</v>
      </c>
      <c r="D50" s="110" t="s">
        <v>2311</v>
      </c>
      <c r="E50" s="95"/>
      <c r="F50" s="92"/>
    </row>
    <row r="51" spans="1:6" ht="34" x14ac:dyDescent="0.2">
      <c r="A51" s="104" t="s">
        <v>76</v>
      </c>
      <c r="B51" s="105" t="s">
        <v>202</v>
      </c>
      <c r="C51" s="106" t="s">
        <v>2315</v>
      </c>
      <c r="D51" s="110" t="s">
        <v>2312</v>
      </c>
      <c r="E51" s="94">
        <v>1</v>
      </c>
      <c r="F51" s="92">
        <v>1</v>
      </c>
    </row>
    <row r="52" spans="1:6" ht="35" thickBot="1" x14ac:dyDescent="0.25">
      <c r="A52" s="107" t="s">
        <v>76</v>
      </c>
      <c r="B52" s="108" t="s">
        <v>203</v>
      </c>
      <c r="C52" s="111" t="s">
        <v>2315</v>
      </c>
      <c r="D52" s="112" t="s">
        <v>2313</v>
      </c>
      <c r="E52" s="96">
        <v>1</v>
      </c>
      <c r="F52" s="93"/>
    </row>
  </sheetData>
  <mergeCells count="3">
    <mergeCell ref="A1:F1"/>
    <mergeCell ref="A25:F25"/>
    <mergeCell ref="A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1"/>
  <sheetViews>
    <sheetView topLeftCell="A35" zoomScale="130" zoomScaleNormal="130" workbookViewId="0">
      <selection activeCell="B47" sqref="B47"/>
    </sheetView>
  </sheetViews>
  <sheetFormatPr baseColWidth="10" defaultColWidth="10.83203125" defaultRowHeight="16" x14ac:dyDescent="0.2"/>
  <cols>
    <col min="1" max="1" width="35.5" bestFit="1" customWidth="1"/>
    <col min="2" max="2" width="26.5" bestFit="1" customWidth="1"/>
    <col min="3" max="3" width="17.5" bestFit="1" customWidth="1"/>
    <col min="4" max="4" width="5.1640625" bestFit="1" customWidth="1"/>
    <col min="5" max="5" width="32.6640625" bestFit="1" customWidth="1"/>
    <col min="6" max="6" width="9.33203125" bestFit="1" customWidth="1"/>
    <col min="7" max="7" width="21.6640625" bestFit="1" customWidth="1"/>
    <col min="8" max="8" width="11.5" bestFit="1" customWidth="1"/>
    <col min="9" max="9" width="12.6640625" bestFit="1" customWidth="1"/>
    <col min="10" max="11" width="9.33203125" bestFit="1" customWidth="1"/>
    <col min="12" max="12" width="9.6640625" bestFit="1" customWidth="1"/>
    <col min="13" max="13" width="19" bestFit="1" customWidth="1"/>
    <col min="14" max="14" width="6.1640625" bestFit="1" customWidth="1"/>
    <col min="15" max="15" width="9.83203125" bestFit="1" customWidth="1"/>
    <col min="16" max="16" width="10.33203125" bestFit="1" customWidth="1"/>
  </cols>
  <sheetData>
    <row r="1" spans="1:9" x14ac:dyDescent="0.2">
      <c r="G1" s="1"/>
      <c r="H1" s="1"/>
      <c r="I1" s="1"/>
    </row>
    <row r="2" spans="1:9" x14ac:dyDescent="0.2">
      <c r="A2" s="3" t="s">
        <v>5</v>
      </c>
      <c r="B2" s="19" t="s">
        <v>214</v>
      </c>
      <c r="C2" s="19" t="s">
        <v>0</v>
      </c>
      <c r="G2" s="1"/>
      <c r="H2" s="1"/>
      <c r="I2" s="1"/>
    </row>
    <row r="3" spans="1:9" x14ac:dyDescent="0.2">
      <c r="A3" t="s">
        <v>3</v>
      </c>
      <c r="B3" s="1">
        <f>'Inputs and Results'!C42</f>
        <v>35</v>
      </c>
      <c r="C3">
        <v>1</v>
      </c>
      <c r="E3" s="2"/>
      <c r="G3" s="1"/>
      <c r="H3" s="1"/>
      <c r="I3" s="1"/>
    </row>
    <row r="4" spans="1:9" x14ac:dyDescent="0.2">
      <c r="A4" t="s">
        <v>2</v>
      </c>
      <c r="B4" s="1" t="e">
        <f>'Inputs and Results'!#REF!</f>
        <v>#REF!</v>
      </c>
      <c r="C4">
        <v>0.06</v>
      </c>
      <c r="E4" s="2"/>
      <c r="G4" s="1"/>
      <c r="H4" s="1"/>
      <c r="I4" s="1"/>
    </row>
    <row r="5" spans="1:9" x14ac:dyDescent="0.2">
      <c r="A5" t="s">
        <v>1</v>
      </c>
      <c r="B5" s="1" t="e">
        <f>'Inputs and Results'!#REF!</f>
        <v>#REF!</v>
      </c>
      <c r="C5">
        <v>0.06</v>
      </c>
      <c r="E5" s="2"/>
      <c r="G5" s="1"/>
      <c r="H5" s="1"/>
      <c r="I5" s="1"/>
    </row>
    <row r="6" spans="1:9" x14ac:dyDescent="0.2">
      <c r="A6" t="s">
        <v>12</v>
      </c>
      <c r="B6" s="1" t="e">
        <f>'Inputs and Results'!#REF!</f>
        <v>#REF!</v>
      </c>
      <c r="C6">
        <v>0.17</v>
      </c>
      <c r="E6" s="2"/>
      <c r="G6" s="1"/>
      <c r="H6" s="1"/>
      <c r="I6" s="1"/>
    </row>
    <row r="7" spans="1:9" x14ac:dyDescent="0.2">
      <c r="A7" t="s">
        <v>4</v>
      </c>
      <c r="B7" s="1" t="e">
        <f>'Inputs and Results'!#REF!</f>
        <v>#REF!</v>
      </c>
      <c r="C7">
        <v>0.12</v>
      </c>
      <c r="E7" s="2"/>
      <c r="F7" s="2"/>
      <c r="G7" s="1"/>
      <c r="H7" s="1"/>
      <c r="I7" s="1"/>
    </row>
    <row r="8" spans="1:9" x14ac:dyDescent="0.2">
      <c r="A8" t="s">
        <v>212</v>
      </c>
      <c r="B8" s="1" t="e">
        <f>'Inputs and Results'!#REF!</f>
        <v>#REF!</v>
      </c>
      <c r="C8" s="1"/>
      <c r="E8" s="2"/>
      <c r="F8" s="2"/>
      <c r="G8" s="1"/>
      <c r="H8" s="1"/>
      <c r="I8" s="1"/>
    </row>
    <row r="9" spans="1:9" x14ac:dyDescent="0.2">
      <c r="A9" t="s">
        <v>7</v>
      </c>
      <c r="B9" s="1">
        <f>B10/12</f>
        <v>417.16666666666669</v>
      </c>
      <c r="C9" s="1"/>
      <c r="G9" s="1"/>
      <c r="H9" s="1"/>
      <c r="I9" s="1"/>
    </row>
    <row r="10" spans="1:9" x14ac:dyDescent="0.2">
      <c r="A10" t="s">
        <v>8</v>
      </c>
      <c r="B10" s="1">
        <f>'Inputs and Results'!C37</f>
        <v>5006</v>
      </c>
      <c r="C10" s="1"/>
      <c r="G10" s="1"/>
      <c r="H10" s="1"/>
      <c r="I10" s="1"/>
    </row>
    <row r="11" spans="1:9" x14ac:dyDescent="0.2">
      <c r="B11" s="1"/>
      <c r="C11" s="1"/>
      <c r="G11" s="1"/>
      <c r="H11" s="1"/>
      <c r="I11" s="1"/>
    </row>
    <row r="12" spans="1:9" x14ac:dyDescent="0.2">
      <c r="A12" s="3" t="s">
        <v>213</v>
      </c>
      <c r="B12" s="1"/>
      <c r="C12" s="1"/>
      <c r="G12" s="128"/>
      <c r="H12" s="1"/>
      <c r="I12" s="1"/>
    </row>
    <row r="13" spans="1:9" x14ac:dyDescent="0.2">
      <c r="A13" t="s">
        <v>9</v>
      </c>
      <c r="B13" s="2">
        <f>0.12*B9</f>
        <v>50.06</v>
      </c>
      <c r="C13" s="1"/>
      <c r="G13" s="128"/>
      <c r="H13" s="1"/>
      <c r="I13" s="1"/>
    </row>
    <row r="14" spans="1:9" x14ac:dyDescent="0.2">
      <c r="A14" t="s">
        <v>10</v>
      </c>
      <c r="B14" s="2">
        <f>0.11*B9</f>
        <v>45.888333333333335</v>
      </c>
      <c r="C14" s="1"/>
      <c r="G14" s="128"/>
      <c r="H14" s="1"/>
      <c r="I14" s="1"/>
    </row>
    <row r="15" spans="1:9" x14ac:dyDescent="0.2">
      <c r="A15" t="s">
        <v>11</v>
      </c>
      <c r="B15" s="2">
        <f>0.1*B9</f>
        <v>41.716666666666669</v>
      </c>
      <c r="C15" s="1"/>
      <c r="G15" s="128"/>
      <c r="H15" s="1"/>
      <c r="I15" s="1"/>
    </row>
    <row r="16" spans="1:9" x14ac:dyDescent="0.2">
      <c r="B16" s="1"/>
      <c r="C16" s="1"/>
      <c r="G16" s="128"/>
      <c r="H16" s="1"/>
      <c r="I16" s="1"/>
    </row>
    <row r="17" spans="1:9" x14ac:dyDescent="0.2">
      <c r="A17" s="3" t="s">
        <v>217</v>
      </c>
      <c r="G17" s="129"/>
      <c r="H17" s="1"/>
      <c r="I17" s="1"/>
    </row>
    <row r="18" spans="1:9" x14ac:dyDescent="0.2">
      <c r="A18" t="s">
        <v>215</v>
      </c>
      <c r="B18" s="2" t="e">
        <f>C3*B3+C4*B4+C5*B5+C6*B6+C7*B7</f>
        <v>#REF!</v>
      </c>
      <c r="C18" s="2"/>
      <c r="D18" s="2"/>
      <c r="E18" s="2"/>
      <c r="G18" s="129"/>
      <c r="H18" s="1"/>
      <c r="I18" s="1"/>
    </row>
    <row r="19" spans="1:9" x14ac:dyDescent="0.2">
      <c r="A19" t="s">
        <v>216</v>
      </c>
      <c r="B19" s="8" t="e">
        <f>B18/B9</f>
        <v>#REF!</v>
      </c>
      <c r="C19" s="8"/>
      <c r="G19" s="129"/>
      <c r="H19" s="1"/>
      <c r="I19" s="1"/>
    </row>
    <row r="20" spans="1:9" x14ac:dyDescent="0.2">
      <c r="A20" t="s">
        <v>209</v>
      </c>
      <c r="B20" s="22">
        <f>0.08*B9</f>
        <v>33.373333333333335</v>
      </c>
      <c r="C20" s="8"/>
      <c r="G20" s="128"/>
      <c r="H20" s="1"/>
      <c r="I20" s="1"/>
    </row>
    <row r="21" spans="1:9" x14ac:dyDescent="0.2">
      <c r="B21" s="1"/>
      <c r="C21" s="8"/>
      <c r="G21" s="1"/>
      <c r="H21" s="1"/>
      <c r="I21" s="1"/>
    </row>
    <row r="22" spans="1:9" x14ac:dyDescent="0.2">
      <c r="A22" s="3" t="s">
        <v>117</v>
      </c>
      <c r="E22" s="2"/>
      <c r="F22" s="2"/>
      <c r="G22" s="1"/>
      <c r="H22" s="1"/>
      <c r="I22" s="1"/>
    </row>
    <row r="23" spans="1:9" x14ac:dyDescent="0.2">
      <c r="E23" s="2"/>
      <c r="F23" s="2"/>
      <c r="G23" s="1"/>
      <c r="H23" s="1"/>
      <c r="I23" s="1"/>
    </row>
    <row r="24" spans="1:9" x14ac:dyDescent="0.2">
      <c r="A24" t="s">
        <v>204</v>
      </c>
      <c r="B24" t="s">
        <v>218</v>
      </c>
      <c r="E24" s="2"/>
      <c r="F24" s="2"/>
      <c r="G24" s="1"/>
      <c r="H24" s="1"/>
      <c r="I24" s="1"/>
    </row>
    <row r="25" spans="1:9" x14ac:dyDescent="0.2">
      <c r="A25">
        <v>-0.1</v>
      </c>
      <c r="B25" s="9">
        <f>'Inputs and Results'!C55</f>
        <v>0.3</v>
      </c>
      <c r="C25" s="20">
        <f>B25*A25</f>
        <v>-0.03</v>
      </c>
      <c r="E25" s="2"/>
      <c r="F25" s="2"/>
      <c r="G25" s="1"/>
      <c r="H25" s="1"/>
      <c r="I25" s="1"/>
    </row>
    <row r="26" spans="1:9" x14ac:dyDescent="0.2">
      <c r="A26">
        <v>0</v>
      </c>
      <c r="B26" s="9">
        <f>'Inputs and Results'!C56</f>
        <v>0.5</v>
      </c>
      <c r="C26" s="20">
        <f>B26*A26</f>
        <v>0</v>
      </c>
      <c r="E26" s="2"/>
      <c r="F26" s="2"/>
      <c r="G26" s="1"/>
      <c r="H26" s="1"/>
      <c r="I26" s="1"/>
    </row>
    <row r="27" spans="1:9" x14ac:dyDescent="0.2">
      <c r="A27">
        <v>0.05</v>
      </c>
      <c r="B27" s="9">
        <f>'Inputs and Results'!C57</f>
        <v>0.15</v>
      </c>
      <c r="C27" s="20">
        <f>B27*A27</f>
        <v>7.4999999999999997E-3</v>
      </c>
      <c r="E27" s="2"/>
      <c r="F27" s="2"/>
      <c r="G27" s="1"/>
      <c r="H27" s="1"/>
      <c r="I27" s="1"/>
    </row>
    <row r="28" spans="1:9" x14ac:dyDescent="0.2">
      <c r="A28">
        <v>0.2</v>
      </c>
      <c r="B28" s="9">
        <f>'Inputs and Results'!C58</f>
        <v>0.05</v>
      </c>
      <c r="C28" s="20">
        <f>B28*A28</f>
        <v>1.0000000000000002E-2</v>
      </c>
      <c r="E28" s="7"/>
    </row>
    <row r="29" spans="1:9" x14ac:dyDescent="0.2">
      <c r="C29" s="24">
        <f>SUM(C25:C28)</f>
        <v>-1.2499999999999997E-2</v>
      </c>
      <c r="D29">
        <v>0.05</v>
      </c>
      <c r="E29" s="4">
        <f>C29*D29</f>
        <v>-6.249999999999999E-4</v>
      </c>
      <c r="F29" s="2"/>
    </row>
    <row r="30" spans="1:9" x14ac:dyDescent="0.2">
      <c r="A30" t="s">
        <v>210</v>
      </c>
    </row>
    <row r="31" spans="1:9" x14ac:dyDescent="0.2">
      <c r="A31" t="s">
        <v>42</v>
      </c>
      <c r="B31" t="s">
        <v>43</v>
      </c>
      <c r="C31" s="10">
        <f>'Inputs and Results'!D16</f>
        <v>117.69749999999999</v>
      </c>
    </row>
    <row r="32" spans="1:9" x14ac:dyDescent="0.2">
      <c r="A32" t="s">
        <v>44</v>
      </c>
      <c r="B32" t="s">
        <v>45</v>
      </c>
      <c r="C32" s="4">
        <f>IF(C31&gt;=115,5,0)</f>
        <v>5</v>
      </c>
    </row>
    <row r="35" spans="1:14" x14ac:dyDescent="0.2">
      <c r="A35" s="3" t="s">
        <v>224</v>
      </c>
    </row>
    <row r="37" spans="1:14" x14ac:dyDescent="0.2">
      <c r="E37" t="str">
        <f>'Inputs and Results'!B61</f>
        <v>Quality, Efficiency, Infrastructure</v>
      </c>
      <c r="F37">
        <f>'Inputs and Results'!C61</f>
        <v>0</v>
      </c>
      <c r="G37" t="e">
        <f>'Inputs and Results'!#REF!</f>
        <v>#REF!</v>
      </c>
      <c r="H37" t="s">
        <v>219</v>
      </c>
      <c r="I37" t="s">
        <v>223</v>
      </c>
      <c r="J37" t="s">
        <v>222</v>
      </c>
      <c r="K37" t="s">
        <v>221</v>
      </c>
      <c r="L37" t="s">
        <v>220</v>
      </c>
    </row>
    <row r="38" spans="1:14" ht="32" x14ac:dyDescent="0.2">
      <c r="A38" s="17">
        <v>0.5</v>
      </c>
      <c r="B38" s="13" t="s">
        <v>113</v>
      </c>
      <c r="C38" s="16">
        <v>0.01</v>
      </c>
      <c r="E38" t="str">
        <f>'Inputs and Results'!B62</f>
        <v xml:space="preserve">   Quality</v>
      </c>
      <c r="F38">
        <f>'Inputs and Results'!C63</f>
        <v>10</v>
      </c>
      <c r="G38">
        <f>'Inputs and Results'!C64</f>
        <v>7</v>
      </c>
      <c r="H38" s="21">
        <f>G38/F38</f>
        <v>0.7</v>
      </c>
      <c r="I38">
        <f>IF(H38&gt;=0.9,0.05,0)</f>
        <v>0</v>
      </c>
      <c r="J38">
        <f>IF(H38&gt;=0.7,0.03,0)</f>
        <v>0.03</v>
      </c>
      <c r="K38">
        <f>IF(H38&gt;=0.5,0.01,0)</f>
        <v>0.01</v>
      </c>
      <c r="L38" s="4">
        <f>MAX(I38:K38)</f>
        <v>0.03</v>
      </c>
    </row>
    <row r="39" spans="1:14" ht="32" x14ac:dyDescent="0.2">
      <c r="A39" s="17">
        <v>0.7</v>
      </c>
      <c r="B39" s="13" t="s">
        <v>114</v>
      </c>
      <c r="C39" s="16">
        <v>0.03</v>
      </c>
      <c r="E39" t="str">
        <f>'Inputs and Results'!B65</f>
        <v xml:space="preserve">   ACSC Admissions</v>
      </c>
      <c r="F39">
        <f>'Inputs and Results'!C66</f>
        <v>7</v>
      </c>
      <c r="G39">
        <f>'Inputs and Results'!C67</f>
        <v>5</v>
      </c>
      <c r="H39" s="21">
        <f t="shared" ref="H39:H42" si="0">G39/F39</f>
        <v>0.7142857142857143</v>
      </c>
      <c r="I39">
        <f>IF(H39&gt;=0.9,0.4,0)</f>
        <v>0</v>
      </c>
      <c r="J39">
        <f>IF(H39&gt;=0.7,0.2,0)</f>
        <v>0.2</v>
      </c>
      <c r="K39">
        <f>IF(H39&gt;=0.5,0.1,0)</f>
        <v>0.1</v>
      </c>
      <c r="L39">
        <f>MAX(I39:K39)</f>
        <v>0.2</v>
      </c>
    </row>
    <row r="40" spans="1:14" ht="32" x14ac:dyDescent="0.2">
      <c r="A40" s="17">
        <v>0.9</v>
      </c>
      <c r="B40" s="13" t="s">
        <v>115</v>
      </c>
      <c r="C40" s="16">
        <v>0.05</v>
      </c>
      <c r="E40" t="str">
        <f>'Inputs and Results'!B68</f>
        <v xml:space="preserve">   Potentially Avoidable ED</v>
      </c>
      <c r="F40">
        <f>'Inputs and Results'!C69</f>
        <v>1</v>
      </c>
      <c r="G40">
        <f>'Inputs and Results'!C70</f>
        <v>1</v>
      </c>
      <c r="H40" s="21">
        <f t="shared" si="0"/>
        <v>1</v>
      </c>
      <c r="I40">
        <f>IF(H40&gt;=0.9,0.4,0)</f>
        <v>0.4</v>
      </c>
      <c r="J40">
        <f>IF(H40&gt;=0.7,0.2,0)</f>
        <v>0.2</v>
      </c>
      <c r="K40">
        <f>IF(H40&gt;=0.5,0.1,0)</f>
        <v>0.1</v>
      </c>
      <c r="L40">
        <f>MAX(I40:K40)</f>
        <v>0.4</v>
      </c>
    </row>
    <row r="41" spans="1:14" x14ac:dyDescent="0.2">
      <c r="E41" t="str">
        <f>'Inputs and Results'!B71</f>
        <v xml:space="preserve">   Physician Access and Practice Patterns</v>
      </c>
      <c r="F41">
        <f>'Inputs and Results'!C72</f>
        <v>3</v>
      </c>
      <c r="G41">
        <f>'Inputs and Results'!C73</f>
        <v>2</v>
      </c>
      <c r="H41" s="21">
        <f t="shared" si="0"/>
        <v>0.66666666666666663</v>
      </c>
      <c r="I41">
        <f>IF(H41&gt;=0.9,0.4,0)</f>
        <v>0</v>
      </c>
      <c r="J41">
        <f>IF(H41&gt;=0.7,0.2,0)</f>
        <v>0</v>
      </c>
      <c r="K41">
        <f>IF(H41&gt;=0.5,0.1,0)</f>
        <v>0.1</v>
      </c>
      <c r="L41">
        <f>MAX(I41:K41)</f>
        <v>0.1</v>
      </c>
      <c r="N41">
        <f>SUM(L39:L41)</f>
        <v>0.70000000000000007</v>
      </c>
    </row>
    <row r="42" spans="1:14" x14ac:dyDescent="0.2">
      <c r="E42" t="str">
        <f>'Inputs and Results'!B74</f>
        <v xml:space="preserve">   Infrastructure Assessment Measures</v>
      </c>
      <c r="F42">
        <f>'Inputs and Results'!C75</f>
        <v>4</v>
      </c>
      <c r="G42">
        <f>'Inputs and Results'!C76</f>
        <v>3</v>
      </c>
      <c r="H42" s="21">
        <f t="shared" si="0"/>
        <v>0.75</v>
      </c>
      <c r="L42" s="4">
        <f>H42*2.5+5</f>
        <v>6.875</v>
      </c>
      <c r="N42" s="4">
        <f>N41*0.05</f>
        <v>3.5000000000000003E-2</v>
      </c>
    </row>
    <row r="46" spans="1:14" x14ac:dyDescent="0.2">
      <c r="A46" s="3" t="s">
        <v>211</v>
      </c>
    </row>
    <row r="48" spans="1:14" x14ac:dyDescent="0.2">
      <c r="A48" s="2" t="s">
        <v>225</v>
      </c>
      <c r="B48" s="23">
        <f>0.08*'Inputs and Results'!C38</f>
        <v>33.373333333333335</v>
      </c>
    </row>
    <row r="49" spans="1:16" x14ac:dyDescent="0.2">
      <c r="A49" t="s">
        <v>226</v>
      </c>
      <c r="B49">
        <f>E29</f>
        <v>-6.249999999999999E-4</v>
      </c>
      <c r="C49" s="1">
        <f>B49*$B$48</f>
        <v>-2.0858333333333329E-2</v>
      </c>
    </row>
    <row r="50" spans="1:16" x14ac:dyDescent="0.2">
      <c r="A50" t="s">
        <v>232</v>
      </c>
      <c r="C50" s="1">
        <f>C32</f>
        <v>5</v>
      </c>
    </row>
    <row r="51" spans="1:16" x14ac:dyDescent="0.2">
      <c r="A51" t="s">
        <v>227</v>
      </c>
      <c r="B51">
        <f>L38</f>
        <v>0.03</v>
      </c>
      <c r="C51" s="1">
        <f t="shared" ref="C51:C52" si="1">B51*$B$48</f>
        <v>1.0012000000000001</v>
      </c>
    </row>
    <row r="52" spans="1:16" x14ac:dyDescent="0.2">
      <c r="A52" t="s">
        <v>228</v>
      </c>
      <c r="B52">
        <f>N42</f>
        <v>3.5000000000000003E-2</v>
      </c>
      <c r="C52" s="1">
        <f t="shared" si="1"/>
        <v>1.1680666666666668</v>
      </c>
    </row>
    <row r="53" spans="1:16" x14ac:dyDescent="0.2">
      <c r="A53" t="s">
        <v>229</v>
      </c>
      <c r="B53">
        <f>L42</f>
        <v>6.875</v>
      </c>
      <c r="C53" s="1">
        <f>B53</f>
        <v>6.875</v>
      </c>
    </row>
    <row r="54" spans="1:16" x14ac:dyDescent="0.2">
      <c r="C54" s="1"/>
    </row>
    <row r="55" spans="1:16" x14ac:dyDescent="0.2">
      <c r="A55" t="s">
        <v>230</v>
      </c>
      <c r="C55" s="23">
        <f>SUM(C49:C53)</f>
        <v>14.023408333333334</v>
      </c>
    </row>
    <row r="57" spans="1:16" x14ac:dyDescent="0.2">
      <c r="A57" t="s">
        <v>205</v>
      </c>
      <c r="C57" s="23">
        <f>C55+B48</f>
        <v>47.396741666666671</v>
      </c>
    </row>
    <row r="58" spans="1:16" x14ac:dyDescent="0.2">
      <c r="A58" t="s">
        <v>231</v>
      </c>
      <c r="C58" s="25">
        <f>C57/B9</f>
        <v>0.11361584099081103</v>
      </c>
    </row>
    <row r="62" spans="1:16" x14ac:dyDescent="0.2">
      <c r="A62" s="155" t="s">
        <v>257</v>
      </c>
      <c r="B62" s="155"/>
      <c r="C62" s="155"/>
      <c r="F62" s="130" t="s">
        <v>242</v>
      </c>
      <c r="G62" s="130" t="s">
        <v>243</v>
      </c>
      <c r="H62" s="130" t="s">
        <v>244</v>
      </c>
      <c r="I62" s="130" t="s">
        <v>245</v>
      </c>
    </row>
    <row r="63" spans="1:16" x14ac:dyDescent="0.2">
      <c r="F63" s="26" t="s">
        <v>237</v>
      </c>
      <c r="G63" s="29">
        <v>0.86399999999999999</v>
      </c>
      <c r="H63" s="28">
        <v>6534</v>
      </c>
      <c r="I63">
        <v>1</v>
      </c>
      <c r="J63" s="30"/>
      <c r="K63" s="10"/>
      <c r="L63" s="5"/>
      <c r="M63" s="5"/>
      <c r="N63" s="5"/>
      <c r="O63" s="6"/>
      <c r="P63" s="6"/>
    </row>
    <row r="64" spans="1:16" x14ac:dyDescent="0.2">
      <c r="B64" s="19" t="s">
        <v>2304</v>
      </c>
      <c r="C64" s="19" t="s">
        <v>2305</v>
      </c>
      <c r="F64" s="26" t="s">
        <v>238</v>
      </c>
      <c r="G64" s="29">
        <v>0.89100000000000001</v>
      </c>
      <c r="H64" s="28">
        <v>6094</v>
      </c>
      <c r="I64">
        <v>-6.7340067340067339E-2</v>
      </c>
      <c r="J64" s="30"/>
      <c r="K64" s="10"/>
      <c r="L64" s="5"/>
      <c r="M64" s="5"/>
      <c r="N64" s="6"/>
      <c r="O64" s="6"/>
      <c r="P64" s="6"/>
    </row>
    <row r="65" spans="1:16" x14ac:dyDescent="0.2">
      <c r="A65" t="str">
        <f>'Inputs and Results'!B81</f>
        <v xml:space="preserve">   Base Rate</v>
      </c>
      <c r="B65" s="1">
        <f>'Inputs and Results'!C50</f>
        <v>38.567567567567572</v>
      </c>
      <c r="C65" s="1">
        <f>'Inputs and Results'!C81</f>
        <v>33.373333333333335</v>
      </c>
      <c r="F65" s="26" t="s">
        <v>239</v>
      </c>
      <c r="G65" s="29">
        <v>0.83199999999999996</v>
      </c>
      <c r="H65" s="28">
        <v>5006</v>
      </c>
      <c r="I65">
        <v>-0.23385368839914294</v>
      </c>
      <c r="J65" s="30"/>
      <c r="K65" s="10"/>
      <c r="L65" s="5"/>
      <c r="M65" s="5"/>
      <c r="N65" s="6"/>
      <c r="O65" s="6"/>
      <c r="P65" s="6"/>
    </row>
    <row r="66" spans="1:16" x14ac:dyDescent="0.2">
      <c r="A66" s="2" t="str">
        <f>'Inputs and Results'!B82</f>
        <v xml:space="preserve">   Modifier 1 - Population Adjustment</v>
      </c>
      <c r="B66" s="69"/>
      <c r="C66" s="69">
        <f>'Inputs and Results'!C82</f>
        <v>4.979141666666667</v>
      </c>
      <c r="F66" s="26" t="s">
        <v>240</v>
      </c>
      <c r="G66" s="29">
        <v>0.83599999999999997</v>
      </c>
      <c r="H66" s="28">
        <v>5039</v>
      </c>
      <c r="I66">
        <v>-0.22880318334863789</v>
      </c>
      <c r="J66" s="30"/>
      <c r="K66" s="10"/>
      <c r="L66" s="5"/>
      <c r="M66" s="5"/>
      <c r="N66" s="6"/>
      <c r="O66" s="6"/>
      <c r="P66" s="6"/>
    </row>
    <row r="67" spans="1:16" x14ac:dyDescent="0.2">
      <c r="A67" s="2" t="str">
        <f>'Inputs and Results'!B83</f>
        <v xml:space="preserve">   Modifier 2 - Quality Adjustment</v>
      </c>
      <c r="B67" s="69"/>
      <c r="C67" s="69">
        <f>'Inputs and Results'!C83</f>
        <v>1.0012000000000001</v>
      </c>
      <c r="L67" s="5"/>
      <c r="M67" s="5"/>
      <c r="N67" s="6"/>
      <c r="O67" s="6"/>
      <c r="P67" s="6"/>
    </row>
    <row r="68" spans="1:16" x14ac:dyDescent="0.2">
      <c r="A68" s="2" t="str">
        <f>'Inputs and Results'!B84</f>
        <v xml:space="preserve">   Modifier 3 - Efficiency Adjustment</v>
      </c>
      <c r="B68" s="69"/>
      <c r="C68" s="69">
        <f>'Inputs and Results'!C84</f>
        <v>1.1680666666666668</v>
      </c>
      <c r="L68" s="5"/>
      <c r="M68" s="5"/>
      <c r="N68" s="6"/>
      <c r="O68" s="6"/>
      <c r="P68" s="6"/>
    </row>
    <row r="69" spans="1:16" x14ac:dyDescent="0.2">
      <c r="A69" s="2" t="str">
        <f>'Inputs and Results'!B85</f>
        <v xml:space="preserve">   Modifier 4 - Infrastructure Adjustment</v>
      </c>
      <c r="B69" s="69"/>
      <c r="C69" s="69">
        <f>'Inputs and Results'!C85</f>
        <v>6.875</v>
      </c>
      <c r="L69" s="5"/>
      <c r="M69" s="5"/>
      <c r="N69" s="6"/>
      <c r="O69" s="6"/>
      <c r="P69" s="6"/>
    </row>
    <row r="70" spans="1:16" x14ac:dyDescent="0.2">
      <c r="A70" s="19" t="s">
        <v>6</v>
      </c>
      <c r="B70" s="32">
        <f>SUM(B65:B69)</f>
        <v>38.567567567567572</v>
      </c>
      <c r="C70" s="31">
        <f>SUM(C65:C69)</f>
        <v>47.396741666666664</v>
      </c>
      <c r="F70" t="s">
        <v>242</v>
      </c>
      <c r="G70" t="s">
        <v>243</v>
      </c>
      <c r="H70" t="s">
        <v>246</v>
      </c>
      <c r="I70" t="s">
        <v>247</v>
      </c>
      <c r="L70" s="5"/>
      <c r="M70" s="5"/>
      <c r="N70" s="6"/>
      <c r="O70" s="6"/>
      <c r="P70" s="6"/>
    </row>
    <row r="71" spans="1:16" x14ac:dyDescent="0.2">
      <c r="F71" t="str">
        <f>'Inputs and Results'!D14</f>
        <v>South</v>
      </c>
      <c r="G71">
        <f>VLOOKUP(F71,Calculations!$F63:$I66,2)</f>
        <v>0.83199999999999996</v>
      </c>
      <c r="H71">
        <f>VLOOKUP('Inputs and Results'!$D$14,Calculations!$F63:$I66,3,FALSE)</f>
        <v>5006</v>
      </c>
      <c r="I71">
        <f>VLOOKUP('Inputs and Results'!$D$14,Calculations!$F63:$I66,4)</f>
        <v>-0.23385368839914294</v>
      </c>
      <c r="L71" s="5"/>
      <c r="M71" s="5"/>
      <c r="N71" s="6"/>
      <c r="O71" s="6"/>
      <c r="P71" s="2"/>
    </row>
    <row r="72" spans="1:16" x14ac:dyDescent="0.2">
      <c r="L72" s="5"/>
      <c r="M72" s="5"/>
      <c r="N72" s="6"/>
    </row>
    <row r="73" spans="1:16" x14ac:dyDescent="0.2">
      <c r="M73" s="5"/>
    </row>
    <row r="74" spans="1:16" x14ac:dyDescent="0.2">
      <c r="M74" s="5"/>
    </row>
    <row r="75" spans="1:16" x14ac:dyDescent="0.2">
      <c r="M75" s="5"/>
    </row>
    <row r="76" spans="1:16" x14ac:dyDescent="0.2">
      <c r="M76" s="5"/>
    </row>
    <row r="77" spans="1:16" x14ac:dyDescent="0.2">
      <c r="M77" s="5"/>
    </row>
    <row r="78" spans="1:16" x14ac:dyDescent="0.2">
      <c r="M78" s="5"/>
    </row>
    <row r="79" spans="1:16" x14ac:dyDescent="0.2">
      <c r="M79" s="5"/>
    </row>
    <row r="80" spans="1:16" x14ac:dyDescent="0.2">
      <c r="M80" s="5"/>
    </row>
    <row r="92" spans="6:7" x14ac:dyDescent="0.2">
      <c r="F92" s="5"/>
      <c r="G92" s="5"/>
    </row>
    <row r="93" spans="6:7" x14ac:dyDescent="0.2">
      <c r="F93" s="5"/>
      <c r="G93" s="5"/>
    </row>
    <row r="94" spans="6:7" x14ac:dyDescent="0.2">
      <c r="F94" s="5"/>
      <c r="G94" s="5"/>
    </row>
    <row r="95" spans="6:7" x14ac:dyDescent="0.2">
      <c r="F95" s="5"/>
      <c r="G95" s="5"/>
    </row>
    <row r="96" spans="6:7" x14ac:dyDescent="0.2">
      <c r="F96" s="5"/>
      <c r="G96" s="5"/>
    </row>
    <row r="97" spans="6:8" x14ac:dyDescent="0.2">
      <c r="F97" s="5"/>
      <c r="G97" s="5"/>
    </row>
    <row r="98" spans="6:8" x14ac:dyDescent="0.2">
      <c r="F98" s="5"/>
      <c r="G98" s="5"/>
    </row>
    <row r="99" spans="6:8" x14ac:dyDescent="0.2">
      <c r="F99" s="5"/>
      <c r="G99" s="5"/>
    </row>
    <row r="100" spans="6:8" x14ac:dyDescent="0.2">
      <c r="F100" s="5"/>
      <c r="G100" s="5"/>
    </row>
    <row r="101" spans="6:8" x14ac:dyDescent="0.2">
      <c r="F101" s="5"/>
      <c r="G101" s="5"/>
      <c r="H101" s="6"/>
    </row>
    <row r="102" spans="6:8" x14ac:dyDescent="0.2">
      <c r="F102" s="5"/>
      <c r="G102" s="5"/>
    </row>
    <row r="103" spans="6:8" x14ac:dyDescent="0.2">
      <c r="F103" s="5"/>
      <c r="G103" s="5"/>
    </row>
    <row r="104" spans="6:8" x14ac:dyDescent="0.2">
      <c r="F104" s="5"/>
      <c r="G104" s="5"/>
    </row>
    <row r="105" spans="6:8" x14ac:dyDescent="0.2">
      <c r="F105" s="5"/>
      <c r="G105" s="5"/>
    </row>
    <row r="106" spans="6:8" x14ac:dyDescent="0.2">
      <c r="F106" s="5"/>
      <c r="G106" s="5"/>
    </row>
    <row r="107" spans="6:8" x14ac:dyDescent="0.2">
      <c r="F107" s="5"/>
      <c r="G107" s="5"/>
    </row>
    <row r="108" spans="6:8" x14ac:dyDescent="0.2">
      <c r="F108" s="5"/>
      <c r="G108" s="5"/>
    </row>
    <row r="109" spans="6:8" x14ac:dyDescent="0.2">
      <c r="F109" s="5"/>
      <c r="G109" s="5"/>
    </row>
    <row r="110" spans="6:8" x14ac:dyDescent="0.2">
      <c r="F110" s="5"/>
      <c r="G110" s="5"/>
    </row>
    <row r="111" spans="6:8" x14ac:dyDescent="0.2">
      <c r="H111" s="6"/>
    </row>
  </sheetData>
  <mergeCells count="1">
    <mergeCell ref="A62:C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18"/>
  <sheetViews>
    <sheetView zoomScale="150" zoomScaleNormal="150" workbookViewId="0">
      <selection activeCell="G11" sqref="G11"/>
    </sheetView>
  </sheetViews>
  <sheetFormatPr baseColWidth="10" defaultRowHeight="16" x14ac:dyDescent="0.2"/>
  <cols>
    <col min="1" max="1" width="10.1640625" bestFit="1" customWidth="1"/>
    <col min="2" max="2" width="27.83203125" bestFit="1" customWidth="1"/>
    <col min="4" max="4" width="35" customWidth="1"/>
    <col min="5" max="5" width="12.1640625" bestFit="1" customWidth="1"/>
  </cols>
  <sheetData>
    <row r="1" spans="1:5" x14ac:dyDescent="0.2">
      <c r="A1" t="s">
        <v>258</v>
      </c>
      <c r="B1" t="s">
        <v>259</v>
      </c>
      <c r="D1" t="s">
        <v>2264</v>
      </c>
      <c r="E1" t="s">
        <v>260</v>
      </c>
    </row>
    <row r="2" spans="1:5" x14ac:dyDescent="0.2">
      <c r="A2" t="s">
        <v>261</v>
      </c>
      <c r="B2" t="s">
        <v>262</v>
      </c>
      <c r="D2" t="str">
        <f>A2&amp;" - "&amp;B2</f>
        <v>PR - Adjuntas Municipio</v>
      </c>
      <c r="E2">
        <v>118.54950000000001</v>
      </c>
    </row>
    <row r="3" spans="1:5" x14ac:dyDescent="0.2">
      <c r="A3" t="s">
        <v>261</v>
      </c>
      <c r="B3" t="s">
        <v>263</v>
      </c>
      <c r="D3" t="str">
        <f t="shared" ref="D3:D66" si="0">A3&amp;" - "&amp;B3</f>
        <v>PR - Aguada Municipio</v>
      </c>
      <c r="E3">
        <v>118.41534782608699</v>
      </c>
    </row>
    <row r="4" spans="1:5" x14ac:dyDescent="0.2">
      <c r="A4" t="s">
        <v>261</v>
      </c>
      <c r="B4" t="s">
        <v>264</v>
      </c>
      <c r="D4" t="str">
        <f t="shared" si="0"/>
        <v>PR - Aguadilla Municipio</v>
      </c>
      <c r="E4">
        <v>116.57182978723402</v>
      </c>
    </row>
    <row r="5" spans="1:5" x14ac:dyDescent="0.2">
      <c r="A5" t="s">
        <v>261</v>
      </c>
      <c r="B5" t="s">
        <v>265</v>
      </c>
      <c r="D5" t="str">
        <f t="shared" si="0"/>
        <v>PR - Aguas Buenas Municipio</v>
      </c>
      <c r="E5">
        <v>116.65559999999999</v>
      </c>
    </row>
    <row r="6" spans="1:5" x14ac:dyDescent="0.2">
      <c r="A6" t="s">
        <v>261</v>
      </c>
      <c r="B6" t="s">
        <v>266</v>
      </c>
      <c r="D6" t="str">
        <f t="shared" si="0"/>
        <v>PR - Aibonito Municipio</v>
      </c>
      <c r="E6">
        <v>115.63392857142857</v>
      </c>
    </row>
    <row r="7" spans="1:5" x14ac:dyDescent="0.2">
      <c r="A7" t="s">
        <v>261</v>
      </c>
      <c r="B7" t="s">
        <v>267</v>
      </c>
      <c r="D7" t="str">
        <f t="shared" si="0"/>
        <v>PR - Anasco Municipio</v>
      </c>
      <c r="E7">
        <v>118.01904545454546</v>
      </c>
    </row>
    <row r="8" spans="1:5" x14ac:dyDescent="0.2">
      <c r="A8" t="s">
        <v>261</v>
      </c>
      <c r="B8" t="s">
        <v>268</v>
      </c>
      <c r="D8" t="str">
        <f t="shared" si="0"/>
        <v>PR - Arecibo Municipio</v>
      </c>
      <c r="E8">
        <v>116.98048051948051</v>
      </c>
    </row>
    <row r="9" spans="1:5" x14ac:dyDescent="0.2">
      <c r="A9" t="s">
        <v>261</v>
      </c>
      <c r="B9" t="s">
        <v>269</v>
      </c>
      <c r="D9" t="str">
        <f t="shared" si="0"/>
        <v>PR - Arroyo Municipio</v>
      </c>
      <c r="E9">
        <v>118.59674999999999</v>
      </c>
    </row>
    <row r="10" spans="1:5" x14ac:dyDescent="0.2">
      <c r="A10" t="s">
        <v>261</v>
      </c>
      <c r="B10" t="s">
        <v>270</v>
      </c>
      <c r="D10" t="str">
        <f t="shared" si="0"/>
        <v>PR - Barceloneta Municipio</v>
      </c>
      <c r="E10">
        <v>118.13759999999998</v>
      </c>
    </row>
    <row r="11" spans="1:5" x14ac:dyDescent="0.2">
      <c r="A11" t="s">
        <v>261</v>
      </c>
      <c r="B11" t="s">
        <v>271</v>
      </c>
      <c r="D11" t="str">
        <f t="shared" si="0"/>
        <v>PR - Barranquitas Municipio</v>
      </c>
      <c r="E11">
        <v>117.97772727272726</v>
      </c>
    </row>
    <row r="12" spans="1:5" x14ac:dyDescent="0.2">
      <c r="A12" t="s">
        <v>261</v>
      </c>
      <c r="B12" t="s">
        <v>272</v>
      </c>
      <c r="D12" t="str">
        <f t="shared" si="0"/>
        <v>PR - Bayamon Municipio</v>
      </c>
      <c r="E12">
        <v>111.35019512195127</v>
      </c>
    </row>
    <row r="13" spans="1:5" x14ac:dyDescent="0.2">
      <c r="A13" t="s">
        <v>261</v>
      </c>
      <c r="B13" t="s">
        <v>273</v>
      </c>
      <c r="D13" t="str">
        <f t="shared" si="0"/>
        <v>PR - Cabo Rojo Municipio</v>
      </c>
      <c r="E13">
        <v>115.90417241379311</v>
      </c>
    </row>
    <row r="14" spans="1:5" x14ac:dyDescent="0.2">
      <c r="A14" t="s">
        <v>261</v>
      </c>
      <c r="B14" t="s">
        <v>274</v>
      </c>
      <c r="D14" t="str">
        <f t="shared" si="0"/>
        <v>PR - Caguas Municipio</v>
      </c>
      <c r="E14">
        <v>113.17677906976746</v>
      </c>
    </row>
    <row r="15" spans="1:5" x14ac:dyDescent="0.2">
      <c r="A15" t="s">
        <v>261</v>
      </c>
      <c r="B15" t="s">
        <v>275</v>
      </c>
      <c r="D15" t="str">
        <f t="shared" si="0"/>
        <v>PR - Camuy Municipio</v>
      </c>
      <c r="E15">
        <v>117.67649999999998</v>
      </c>
    </row>
    <row r="16" spans="1:5" x14ac:dyDescent="0.2">
      <c r="A16" t="s">
        <v>261</v>
      </c>
      <c r="B16" t="s">
        <v>276</v>
      </c>
      <c r="D16" t="str">
        <f t="shared" si="0"/>
        <v>PR - Canovanas Municipio</v>
      </c>
      <c r="E16">
        <v>115.87147826086957</v>
      </c>
    </row>
    <row r="17" spans="1:5" x14ac:dyDescent="0.2">
      <c r="A17" t="s">
        <v>261</v>
      </c>
      <c r="B17" t="s">
        <v>277</v>
      </c>
      <c r="D17" t="str">
        <f t="shared" si="0"/>
        <v>PR - Carolina Municipio</v>
      </c>
      <c r="E17">
        <v>109.81862608695648</v>
      </c>
    </row>
    <row r="18" spans="1:5" x14ac:dyDescent="0.2">
      <c r="A18" t="s">
        <v>261</v>
      </c>
      <c r="B18" t="s">
        <v>278</v>
      </c>
      <c r="D18" t="str">
        <f t="shared" si="0"/>
        <v>PR - Catano Municipio</v>
      </c>
      <c r="E18">
        <v>113.31299999999997</v>
      </c>
    </row>
    <row r="19" spans="1:5" x14ac:dyDescent="0.2">
      <c r="A19" t="s">
        <v>261</v>
      </c>
      <c r="B19" t="s">
        <v>279</v>
      </c>
      <c r="D19" t="str">
        <f t="shared" si="0"/>
        <v>PR - Cayey Municipio</v>
      </c>
      <c r="E19">
        <v>113.9937</v>
      </c>
    </row>
    <row r="20" spans="1:5" x14ac:dyDescent="0.2">
      <c r="A20" t="s">
        <v>261</v>
      </c>
      <c r="B20" t="s">
        <v>280</v>
      </c>
      <c r="D20" t="str">
        <f t="shared" si="0"/>
        <v>PR - Ceiba Municipio</v>
      </c>
      <c r="E20">
        <v>116.11899999999999</v>
      </c>
    </row>
    <row r="21" spans="1:5" x14ac:dyDescent="0.2">
      <c r="A21" t="s">
        <v>261</v>
      </c>
      <c r="B21" t="s">
        <v>281</v>
      </c>
      <c r="D21" t="str">
        <f t="shared" si="0"/>
        <v>PR - Ciales Municipio</v>
      </c>
      <c r="E21">
        <v>118.3929230769231</v>
      </c>
    </row>
    <row r="22" spans="1:5" x14ac:dyDescent="0.2">
      <c r="A22" t="s">
        <v>261</v>
      </c>
      <c r="B22" t="s">
        <v>282</v>
      </c>
      <c r="D22" t="str">
        <f t="shared" si="0"/>
        <v>PR - Cidra Municipio</v>
      </c>
      <c r="E22">
        <v>113.80242857142858</v>
      </c>
    </row>
    <row r="23" spans="1:5" x14ac:dyDescent="0.2">
      <c r="A23" t="s">
        <v>261</v>
      </c>
      <c r="B23" t="s">
        <v>283</v>
      </c>
      <c r="D23" t="str">
        <f t="shared" si="0"/>
        <v>PR - Coamo Municipio</v>
      </c>
      <c r="E23">
        <v>118.13828571428569</v>
      </c>
    </row>
    <row r="24" spans="1:5" x14ac:dyDescent="0.2">
      <c r="A24" t="s">
        <v>261</v>
      </c>
      <c r="B24" t="s">
        <v>284</v>
      </c>
      <c r="D24" t="str">
        <f t="shared" si="0"/>
        <v>PR - Comerio Municipio</v>
      </c>
      <c r="E24">
        <v>118.73007692307692</v>
      </c>
    </row>
    <row r="25" spans="1:5" x14ac:dyDescent="0.2">
      <c r="A25" t="s">
        <v>261</v>
      </c>
      <c r="B25" t="s">
        <v>285</v>
      </c>
      <c r="D25" t="str">
        <f t="shared" si="0"/>
        <v>PR - Corozal Municipio</v>
      </c>
      <c r="E25">
        <v>116.79988235294117</v>
      </c>
    </row>
    <row r="26" spans="1:5" x14ac:dyDescent="0.2">
      <c r="A26" t="s">
        <v>261</v>
      </c>
      <c r="B26" t="s">
        <v>286</v>
      </c>
      <c r="D26" t="str">
        <f t="shared" si="0"/>
        <v>PR - Culebra Municipio</v>
      </c>
      <c r="E26">
        <v>115.3305</v>
      </c>
    </row>
    <row r="27" spans="1:5" x14ac:dyDescent="0.2">
      <c r="A27" t="s">
        <v>261</v>
      </c>
      <c r="B27" t="s">
        <v>287</v>
      </c>
      <c r="D27" t="str">
        <f t="shared" si="0"/>
        <v>PR - Dorado Municipio</v>
      </c>
      <c r="E27">
        <v>111.75899999999999</v>
      </c>
    </row>
    <row r="28" spans="1:5" x14ac:dyDescent="0.2">
      <c r="A28" t="s">
        <v>261</v>
      </c>
      <c r="B28" t="s">
        <v>288</v>
      </c>
      <c r="D28" t="str">
        <f t="shared" si="0"/>
        <v>PR - Fajardo Municipio</v>
      </c>
      <c r="E28">
        <v>114.88049999999997</v>
      </c>
    </row>
    <row r="29" spans="1:5" x14ac:dyDescent="0.2">
      <c r="A29" t="s">
        <v>261</v>
      </c>
      <c r="B29" t="s">
        <v>289</v>
      </c>
      <c r="D29" t="str">
        <f t="shared" si="0"/>
        <v>PR - Florida Municipio</v>
      </c>
      <c r="E29">
        <v>117.14849999999998</v>
      </c>
    </row>
    <row r="30" spans="1:5" x14ac:dyDescent="0.2">
      <c r="A30" t="s">
        <v>261</v>
      </c>
      <c r="B30" t="s">
        <v>290</v>
      </c>
      <c r="D30" t="str">
        <f t="shared" si="0"/>
        <v>PR - Guanica Municipio</v>
      </c>
      <c r="E30">
        <v>119.88600000000001</v>
      </c>
    </row>
    <row r="31" spans="1:5" x14ac:dyDescent="0.2">
      <c r="A31" t="s">
        <v>261</v>
      </c>
      <c r="B31" t="s">
        <v>291</v>
      </c>
      <c r="D31" t="str">
        <f t="shared" si="0"/>
        <v>PR - Guayama Municipio</v>
      </c>
      <c r="E31">
        <v>118.27542857142861</v>
      </c>
    </row>
    <row r="32" spans="1:5" x14ac:dyDescent="0.2">
      <c r="A32" t="s">
        <v>261</v>
      </c>
      <c r="B32" t="s">
        <v>292</v>
      </c>
      <c r="D32" t="str">
        <f t="shared" si="0"/>
        <v>PR - Guayanilla Municipio</v>
      </c>
      <c r="E32">
        <v>119.07959999999999</v>
      </c>
    </row>
    <row r="33" spans="1:5" x14ac:dyDescent="0.2">
      <c r="A33" t="s">
        <v>261</v>
      </c>
      <c r="B33" t="s">
        <v>293</v>
      </c>
      <c r="D33" t="str">
        <f t="shared" si="0"/>
        <v>PR - Guaynabo Municipio</v>
      </c>
      <c r="E33">
        <v>97.073869565217379</v>
      </c>
    </row>
    <row r="34" spans="1:5" x14ac:dyDescent="0.2">
      <c r="A34" t="s">
        <v>261</v>
      </c>
      <c r="B34" t="s">
        <v>294</v>
      </c>
      <c r="D34" t="str">
        <f t="shared" si="0"/>
        <v>PR - Gurabo Municipio</v>
      </c>
      <c r="E34">
        <v>115.00244999999998</v>
      </c>
    </row>
    <row r="35" spans="1:5" x14ac:dyDescent="0.2">
      <c r="A35" t="s">
        <v>261</v>
      </c>
      <c r="B35" t="s">
        <v>295</v>
      </c>
      <c r="D35" t="str">
        <f t="shared" si="0"/>
        <v>PR - Hatillo Municipio</v>
      </c>
      <c r="E35">
        <v>116.63871428571433</v>
      </c>
    </row>
    <row r="36" spans="1:5" x14ac:dyDescent="0.2">
      <c r="A36" t="s">
        <v>261</v>
      </c>
      <c r="B36" t="s">
        <v>296</v>
      </c>
      <c r="D36" t="str">
        <f t="shared" si="0"/>
        <v>PR - Hormigueros Municipio</v>
      </c>
      <c r="E36">
        <v>114.48818181818183</v>
      </c>
    </row>
    <row r="37" spans="1:5" x14ac:dyDescent="0.2">
      <c r="A37" t="s">
        <v>261</v>
      </c>
      <c r="B37" t="s">
        <v>297</v>
      </c>
      <c r="D37" t="str">
        <f t="shared" si="0"/>
        <v>PR - Humacao Municipio</v>
      </c>
      <c r="E37">
        <v>113.93655882352941</v>
      </c>
    </row>
    <row r="38" spans="1:5" x14ac:dyDescent="0.2">
      <c r="A38" t="s">
        <v>261</v>
      </c>
      <c r="B38" t="s">
        <v>298</v>
      </c>
      <c r="D38" t="str">
        <f t="shared" si="0"/>
        <v>PR - Isabela Municipio</v>
      </c>
      <c r="E38">
        <v>117.79303846153847</v>
      </c>
    </row>
    <row r="39" spans="1:5" x14ac:dyDescent="0.2">
      <c r="A39" t="s">
        <v>261</v>
      </c>
      <c r="B39" t="s">
        <v>299</v>
      </c>
      <c r="D39" t="str">
        <f t="shared" si="0"/>
        <v>PR - Jayuya Municipio</v>
      </c>
      <c r="E39">
        <v>117.32850000000001</v>
      </c>
    </row>
    <row r="40" spans="1:5" x14ac:dyDescent="0.2">
      <c r="A40" t="s">
        <v>261</v>
      </c>
      <c r="B40" t="s">
        <v>300</v>
      </c>
      <c r="D40" t="str">
        <f t="shared" si="0"/>
        <v>PR - Juana Diaz Municipio</v>
      </c>
      <c r="E40">
        <v>117.97827272727277</v>
      </c>
    </row>
    <row r="41" spans="1:5" x14ac:dyDescent="0.2">
      <c r="A41" t="s">
        <v>261</v>
      </c>
      <c r="B41" t="s">
        <v>301</v>
      </c>
      <c r="D41" t="str">
        <f t="shared" si="0"/>
        <v>PR - Juncos Municipio</v>
      </c>
      <c r="E41">
        <v>116.07136363636363</v>
      </c>
    </row>
    <row r="42" spans="1:5" x14ac:dyDescent="0.2">
      <c r="A42" t="s">
        <v>261</v>
      </c>
      <c r="B42" t="s">
        <v>302</v>
      </c>
      <c r="D42" t="str">
        <f t="shared" si="0"/>
        <v>PR - Lajas Municipio</v>
      </c>
      <c r="E42">
        <v>119.75962500000001</v>
      </c>
    </row>
    <row r="43" spans="1:5" x14ac:dyDescent="0.2">
      <c r="A43" t="s">
        <v>261</v>
      </c>
      <c r="B43" t="s">
        <v>303</v>
      </c>
      <c r="D43" t="str">
        <f t="shared" si="0"/>
        <v>PR - Lares Municipio</v>
      </c>
      <c r="E43">
        <v>118.35529411764708</v>
      </c>
    </row>
    <row r="44" spans="1:5" x14ac:dyDescent="0.2">
      <c r="A44" t="s">
        <v>261</v>
      </c>
      <c r="B44" t="s">
        <v>304</v>
      </c>
      <c r="D44" t="str">
        <f t="shared" si="0"/>
        <v>PR - Las Marias Municipio</v>
      </c>
      <c r="E44">
        <v>118.73828571428571</v>
      </c>
    </row>
    <row r="45" spans="1:5" x14ac:dyDescent="0.2">
      <c r="A45" t="s">
        <v>261</v>
      </c>
      <c r="B45" t="s">
        <v>305</v>
      </c>
      <c r="D45" t="str">
        <f t="shared" si="0"/>
        <v>PR - Las Piedras Municipio</v>
      </c>
      <c r="E45">
        <v>116.11319999999999</v>
      </c>
    </row>
    <row r="46" spans="1:5" x14ac:dyDescent="0.2">
      <c r="A46" t="s">
        <v>261</v>
      </c>
      <c r="B46" t="s">
        <v>306</v>
      </c>
      <c r="D46" t="str">
        <f t="shared" si="0"/>
        <v>PR - Loiza Municipio</v>
      </c>
      <c r="E46">
        <v>116.90914285714287</v>
      </c>
    </row>
    <row r="47" spans="1:5" x14ac:dyDescent="0.2">
      <c r="A47" t="s">
        <v>261</v>
      </c>
      <c r="B47" t="s">
        <v>307</v>
      </c>
      <c r="D47" t="str">
        <f t="shared" si="0"/>
        <v>PR - Luquillo Municipio</v>
      </c>
      <c r="E47">
        <v>114.01476923076923</v>
      </c>
    </row>
    <row r="48" spans="1:5" x14ac:dyDescent="0.2">
      <c r="A48" t="s">
        <v>261</v>
      </c>
      <c r="B48" t="s">
        <v>308</v>
      </c>
      <c r="D48" t="str">
        <f t="shared" si="0"/>
        <v>PR - Manati Municipio</v>
      </c>
      <c r="E48">
        <v>115.93425000000001</v>
      </c>
    </row>
    <row r="49" spans="1:5" x14ac:dyDescent="0.2">
      <c r="A49" t="s">
        <v>261</v>
      </c>
      <c r="B49" t="s">
        <v>309</v>
      </c>
      <c r="D49" t="str">
        <f t="shared" si="0"/>
        <v>PR - Maricao Municipio</v>
      </c>
      <c r="E49">
        <v>120.73500000000001</v>
      </c>
    </row>
    <row r="50" spans="1:5" x14ac:dyDescent="0.2">
      <c r="A50" t="s">
        <v>261</v>
      </c>
      <c r="B50" t="s">
        <v>310</v>
      </c>
      <c r="D50" t="str">
        <f t="shared" si="0"/>
        <v>PR - Maunabo Municipio</v>
      </c>
      <c r="E50">
        <v>118.38149999999999</v>
      </c>
    </row>
    <row r="51" spans="1:5" x14ac:dyDescent="0.2">
      <c r="A51" t="s">
        <v>261</v>
      </c>
      <c r="B51" t="s">
        <v>311</v>
      </c>
      <c r="D51" t="str">
        <f t="shared" si="0"/>
        <v>PR - Mayaguez Municipio</v>
      </c>
      <c r="E51">
        <v>115.223375</v>
      </c>
    </row>
    <row r="52" spans="1:5" x14ac:dyDescent="0.2">
      <c r="A52" t="s">
        <v>261</v>
      </c>
      <c r="B52" t="s">
        <v>312</v>
      </c>
      <c r="D52" t="str">
        <f t="shared" si="0"/>
        <v>PR - Moca Municipio</v>
      </c>
      <c r="E52">
        <v>117.99300000000001</v>
      </c>
    </row>
    <row r="53" spans="1:5" x14ac:dyDescent="0.2">
      <c r="A53" t="s">
        <v>261</v>
      </c>
      <c r="B53" t="s">
        <v>313</v>
      </c>
      <c r="D53" t="str">
        <f t="shared" si="0"/>
        <v>PR - Morovis Municipio</v>
      </c>
      <c r="E53">
        <v>117.82285714285713</v>
      </c>
    </row>
    <row r="54" spans="1:5" x14ac:dyDescent="0.2">
      <c r="A54" t="s">
        <v>261</v>
      </c>
      <c r="B54" t="s">
        <v>314</v>
      </c>
      <c r="D54" t="str">
        <f t="shared" si="0"/>
        <v>PR - Naguabo Municipio</v>
      </c>
      <c r="E54">
        <v>117.747</v>
      </c>
    </row>
    <row r="55" spans="1:5" x14ac:dyDescent="0.2">
      <c r="A55" t="s">
        <v>261</v>
      </c>
      <c r="B55" t="s">
        <v>315</v>
      </c>
      <c r="D55" t="str">
        <f t="shared" si="0"/>
        <v>PR - Naranjito Municipio</v>
      </c>
      <c r="E55">
        <v>117.333</v>
      </c>
    </row>
    <row r="56" spans="1:5" x14ac:dyDescent="0.2">
      <c r="A56" t="s">
        <v>261</v>
      </c>
      <c r="B56" t="s">
        <v>316</v>
      </c>
      <c r="D56" t="str">
        <f t="shared" si="0"/>
        <v>PR - Orocovis Municipio</v>
      </c>
      <c r="E56">
        <v>118.018</v>
      </c>
    </row>
    <row r="57" spans="1:5" x14ac:dyDescent="0.2">
      <c r="A57" t="s">
        <v>261</v>
      </c>
      <c r="B57" t="s">
        <v>317</v>
      </c>
      <c r="D57" t="str">
        <f t="shared" si="0"/>
        <v>PR - Patillas Municipio</v>
      </c>
      <c r="E57">
        <v>118.56184615384615</v>
      </c>
    </row>
    <row r="58" spans="1:5" x14ac:dyDescent="0.2">
      <c r="A58" t="s">
        <v>261</v>
      </c>
      <c r="B58" t="s">
        <v>318</v>
      </c>
      <c r="D58" t="str">
        <f t="shared" si="0"/>
        <v>PR - Penuelas Municipio</v>
      </c>
      <c r="E58">
        <v>119.70393749999998</v>
      </c>
    </row>
    <row r="59" spans="1:5" x14ac:dyDescent="0.2">
      <c r="A59" t="s">
        <v>261</v>
      </c>
      <c r="B59" t="s">
        <v>319</v>
      </c>
      <c r="D59" t="str">
        <f t="shared" si="0"/>
        <v>PR - Ponce Municipio</v>
      </c>
      <c r="E59">
        <v>116.10221641791043</v>
      </c>
    </row>
    <row r="60" spans="1:5" x14ac:dyDescent="0.2">
      <c r="A60" t="s">
        <v>261</v>
      </c>
      <c r="B60" t="s">
        <v>320</v>
      </c>
      <c r="D60" t="str">
        <f t="shared" si="0"/>
        <v>PR - Quebradillas Municipio</v>
      </c>
      <c r="E60">
        <v>117.29781818181822</v>
      </c>
    </row>
    <row r="61" spans="1:5" x14ac:dyDescent="0.2">
      <c r="A61" t="s">
        <v>261</v>
      </c>
      <c r="B61" t="s">
        <v>321</v>
      </c>
      <c r="D61" t="str">
        <f t="shared" si="0"/>
        <v>PR - Rincon Municipio</v>
      </c>
      <c r="E61">
        <v>117.24749999999999</v>
      </c>
    </row>
    <row r="62" spans="1:5" x14ac:dyDescent="0.2">
      <c r="A62" t="s">
        <v>261</v>
      </c>
      <c r="B62" t="s">
        <v>322</v>
      </c>
      <c r="D62" t="str">
        <f t="shared" si="0"/>
        <v>PR - Rio Grande Municipio</v>
      </c>
      <c r="E62">
        <v>114.3356896551724</v>
      </c>
    </row>
    <row r="63" spans="1:5" x14ac:dyDescent="0.2">
      <c r="A63" t="s">
        <v>261</v>
      </c>
      <c r="B63" t="s">
        <v>323</v>
      </c>
      <c r="D63" t="str">
        <f t="shared" si="0"/>
        <v>PR - Sabana Grande Municipio</v>
      </c>
      <c r="E63">
        <v>118.299375</v>
      </c>
    </row>
    <row r="64" spans="1:5" x14ac:dyDescent="0.2">
      <c r="A64" t="s">
        <v>261</v>
      </c>
      <c r="B64" t="s">
        <v>324</v>
      </c>
      <c r="D64" t="str">
        <f t="shared" si="0"/>
        <v>PR - Salinas Municipio</v>
      </c>
      <c r="E64">
        <v>119.32559999999998</v>
      </c>
    </row>
    <row r="65" spans="1:5" x14ac:dyDescent="0.2">
      <c r="A65" t="s">
        <v>261</v>
      </c>
      <c r="B65" t="s">
        <v>325</v>
      </c>
      <c r="D65" t="str">
        <f t="shared" si="0"/>
        <v>PR - San German Municipio</v>
      </c>
      <c r="E65">
        <v>116.79847826086957</v>
      </c>
    </row>
    <row r="66" spans="1:5" x14ac:dyDescent="0.2">
      <c r="A66" t="s">
        <v>261</v>
      </c>
      <c r="B66" t="s">
        <v>326</v>
      </c>
      <c r="D66" t="str">
        <f t="shared" si="0"/>
        <v>PR - San Juan Municipio</v>
      </c>
      <c r="E66">
        <v>107.23715217391307</v>
      </c>
    </row>
    <row r="67" spans="1:5" x14ac:dyDescent="0.2">
      <c r="A67" t="s">
        <v>261</v>
      </c>
      <c r="B67" t="s">
        <v>327</v>
      </c>
      <c r="D67" t="str">
        <f t="shared" ref="D67:D130" si="1">A67&amp;" - "&amp;B67</f>
        <v>PR - San Lorenzo Municipio</v>
      </c>
      <c r="E67">
        <v>116.86831578947368</v>
      </c>
    </row>
    <row r="68" spans="1:5" x14ac:dyDescent="0.2">
      <c r="A68" t="s">
        <v>261</v>
      </c>
      <c r="B68" t="s">
        <v>328</v>
      </c>
      <c r="D68" t="str">
        <f t="shared" si="1"/>
        <v>PR - San Sebastian Municipio</v>
      </c>
      <c r="E68">
        <v>117.48636</v>
      </c>
    </row>
    <row r="69" spans="1:5" x14ac:dyDescent="0.2">
      <c r="A69" t="s">
        <v>261</v>
      </c>
      <c r="B69" t="s">
        <v>329</v>
      </c>
      <c r="D69" t="str">
        <f t="shared" si="1"/>
        <v>PR - Santa Isabel Municipio</v>
      </c>
      <c r="E69">
        <v>117.96180000000003</v>
      </c>
    </row>
    <row r="70" spans="1:5" x14ac:dyDescent="0.2">
      <c r="A70" t="s">
        <v>261</v>
      </c>
      <c r="B70" t="s">
        <v>330</v>
      </c>
      <c r="D70" t="str">
        <f t="shared" si="1"/>
        <v>PR - Toa Alta Municipio</v>
      </c>
      <c r="E70">
        <v>112.54566666666669</v>
      </c>
    </row>
    <row r="71" spans="1:5" x14ac:dyDescent="0.2">
      <c r="A71" t="s">
        <v>261</v>
      </c>
      <c r="B71" t="s">
        <v>331</v>
      </c>
      <c r="D71" t="str">
        <f t="shared" si="1"/>
        <v>PR - Toa Baja Municipio</v>
      </c>
      <c r="E71">
        <v>112.79716666666667</v>
      </c>
    </row>
    <row r="72" spans="1:5" x14ac:dyDescent="0.2">
      <c r="A72" t="s">
        <v>261</v>
      </c>
      <c r="B72" t="s">
        <v>332</v>
      </c>
      <c r="D72" t="str">
        <f t="shared" si="1"/>
        <v>PR - Trujillo Alto Municipio</v>
      </c>
      <c r="E72">
        <v>109.41475000000001</v>
      </c>
    </row>
    <row r="73" spans="1:5" x14ac:dyDescent="0.2">
      <c r="A73" t="s">
        <v>261</v>
      </c>
      <c r="B73" t="s">
        <v>333</v>
      </c>
      <c r="D73" t="str">
        <f t="shared" si="1"/>
        <v>PR - Utuado Municipio</v>
      </c>
      <c r="E73">
        <v>118.75030434782609</v>
      </c>
    </row>
    <row r="74" spans="1:5" x14ac:dyDescent="0.2">
      <c r="A74" t="s">
        <v>261</v>
      </c>
      <c r="B74" t="s">
        <v>334</v>
      </c>
      <c r="D74" t="str">
        <f t="shared" si="1"/>
        <v>PR - Vega Alta Municipio</v>
      </c>
      <c r="E74">
        <v>116.66400000000002</v>
      </c>
    </row>
    <row r="75" spans="1:5" x14ac:dyDescent="0.2">
      <c r="A75" t="s">
        <v>261</v>
      </c>
      <c r="B75" t="s">
        <v>335</v>
      </c>
      <c r="D75" t="str">
        <f t="shared" si="1"/>
        <v>PR - Vega Baja Municipio</v>
      </c>
      <c r="E75">
        <v>115.41882857142856</v>
      </c>
    </row>
    <row r="76" spans="1:5" x14ac:dyDescent="0.2">
      <c r="A76" t="s">
        <v>261</v>
      </c>
      <c r="B76" t="s">
        <v>336</v>
      </c>
      <c r="D76" t="str">
        <f t="shared" si="1"/>
        <v>PR - Vieques Municipio</v>
      </c>
      <c r="E76">
        <v>118.747125</v>
      </c>
    </row>
    <row r="77" spans="1:5" x14ac:dyDescent="0.2">
      <c r="A77" t="s">
        <v>261</v>
      </c>
      <c r="B77" t="s">
        <v>337</v>
      </c>
      <c r="D77" t="str">
        <f t="shared" si="1"/>
        <v>PR - Villalba Municipio</v>
      </c>
      <c r="E77">
        <v>118.95670588235296</v>
      </c>
    </row>
    <row r="78" spans="1:5" x14ac:dyDescent="0.2">
      <c r="A78" t="s">
        <v>261</v>
      </c>
      <c r="B78" t="s">
        <v>338</v>
      </c>
      <c r="D78" t="str">
        <f t="shared" si="1"/>
        <v>PR - Yabucoa Municipio</v>
      </c>
      <c r="E78">
        <v>117.75681818181819</v>
      </c>
    </row>
    <row r="79" spans="1:5" x14ac:dyDescent="0.2">
      <c r="A79" t="s">
        <v>261</v>
      </c>
      <c r="B79" t="s">
        <v>339</v>
      </c>
      <c r="D79" t="str">
        <f t="shared" si="1"/>
        <v>PR - Yauco Municipio</v>
      </c>
      <c r="E79">
        <v>118.47996000000001</v>
      </c>
    </row>
    <row r="80" spans="1:5" x14ac:dyDescent="0.2">
      <c r="A80" t="s">
        <v>340</v>
      </c>
      <c r="B80" t="s">
        <v>341</v>
      </c>
      <c r="D80" t="str">
        <f t="shared" si="1"/>
        <v>AK - Aleutians East Borough</v>
      </c>
      <c r="E80">
        <v>103.29299999999999</v>
      </c>
    </row>
    <row r="81" spans="1:5" x14ac:dyDescent="0.2">
      <c r="A81" t="s">
        <v>340</v>
      </c>
      <c r="B81" t="s">
        <v>342</v>
      </c>
      <c r="D81" t="str">
        <f t="shared" si="1"/>
        <v>AK - Aleutians West Census Area</v>
      </c>
      <c r="E81">
        <v>92.786999999999992</v>
      </c>
    </row>
    <row r="82" spans="1:5" x14ac:dyDescent="0.2">
      <c r="A82" t="s">
        <v>340</v>
      </c>
      <c r="B82" t="s">
        <v>343</v>
      </c>
      <c r="D82" t="str">
        <f t="shared" si="1"/>
        <v>AK - Anchorage Municipality</v>
      </c>
      <c r="E82">
        <v>95.360971962616802</v>
      </c>
    </row>
    <row r="83" spans="1:5" x14ac:dyDescent="0.2">
      <c r="A83" t="s">
        <v>340</v>
      </c>
      <c r="B83" t="s">
        <v>344</v>
      </c>
      <c r="D83" t="str">
        <f t="shared" si="1"/>
        <v>AK - Bethel Census Area</v>
      </c>
      <c r="E83">
        <v>109.05900000000001</v>
      </c>
    </row>
    <row r="84" spans="1:5" x14ac:dyDescent="0.2">
      <c r="A84" t="s">
        <v>340</v>
      </c>
      <c r="B84" t="s">
        <v>345</v>
      </c>
      <c r="D84" t="str">
        <f t="shared" si="1"/>
        <v>AK - Bristol Bay Borough</v>
      </c>
      <c r="E84">
        <v>113.0085</v>
      </c>
    </row>
    <row r="85" spans="1:5" x14ac:dyDescent="0.2">
      <c r="A85" t="s">
        <v>340</v>
      </c>
      <c r="B85" t="s">
        <v>346</v>
      </c>
      <c r="D85" t="str">
        <f t="shared" si="1"/>
        <v>AK - Denali Borough</v>
      </c>
      <c r="E85">
        <v>102.069</v>
      </c>
    </row>
    <row r="86" spans="1:5" x14ac:dyDescent="0.2">
      <c r="A86" t="s">
        <v>340</v>
      </c>
      <c r="B86" t="s">
        <v>347</v>
      </c>
      <c r="D86" t="str">
        <f t="shared" si="1"/>
        <v>AK - Dillingham Census Area</v>
      </c>
      <c r="E86">
        <v>104.90249999999999</v>
      </c>
    </row>
    <row r="87" spans="1:5" x14ac:dyDescent="0.2">
      <c r="A87" t="s">
        <v>340</v>
      </c>
      <c r="B87" t="s">
        <v>348</v>
      </c>
      <c r="D87" t="str">
        <f t="shared" si="1"/>
        <v>AK - Fairbanks North Star Borough</v>
      </c>
      <c r="E87">
        <v>98.790196721311474</v>
      </c>
    </row>
    <row r="88" spans="1:5" x14ac:dyDescent="0.2">
      <c r="A88" t="s">
        <v>340</v>
      </c>
      <c r="B88" t="s">
        <v>349</v>
      </c>
      <c r="D88" t="str">
        <f t="shared" si="1"/>
        <v>AK - Haines Borough</v>
      </c>
      <c r="E88">
        <v>101.193</v>
      </c>
    </row>
    <row r="89" spans="1:5" x14ac:dyDescent="0.2">
      <c r="A89" t="s">
        <v>340</v>
      </c>
      <c r="B89" t="s">
        <v>350</v>
      </c>
      <c r="D89" t="str">
        <f t="shared" si="1"/>
        <v>AK - Juneau City and Borough</v>
      </c>
      <c r="E89">
        <v>84.78862500000001</v>
      </c>
    </row>
    <row r="90" spans="1:5" x14ac:dyDescent="0.2">
      <c r="A90" t="s">
        <v>340</v>
      </c>
      <c r="B90" t="s">
        <v>351</v>
      </c>
      <c r="D90" t="str">
        <f t="shared" si="1"/>
        <v>AK - Kenai Peninsula Borough</v>
      </c>
      <c r="E90">
        <v>101.91847499999999</v>
      </c>
    </row>
    <row r="91" spans="1:5" x14ac:dyDescent="0.2">
      <c r="A91" t="s">
        <v>340</v>
      </c>
      <c r="B91" t="s">
        <v>352</v>
      </c>
      <c r="D91" t="str">
        <f t="shared" si="1"/>
        <v>AK - Ketchikan Gateway Borough</v>
      </c>
      <c r="E91">
        <v>92.955272727272728</v>
      </c>
    </row>
    <row r="92" spans="1:5" x14ac:dyDescent="0.2">
      <c r="A92" t="s">
        <v>340</v>
      </c>
      <c r="B92" t="s">
        <v>353</v>
      </c>
      <c r="D92" t="str">
        <f t="shared" si="1"/>
        <v>AK - Kodiak Island Borough</v>
      </c>
      <c r="E92">
        <v>97.919999999999987</v>
      </c>
    </row>
    <row r="93" spans="1:5" x14ac:dyDescent="0.2">
      <c r="A93" t="s">
        <v>340</v>
      </c>
      <c r="B93" t="s">
        <v>354</v>
      </c>
      <c r="D93" t="str">
        <f t="shared" si="1"/>
        <v>AK - Lake and Peninsula Borough</v>
      </c>
      <c r="E93">
        <v>107.226</v>
      </c>
    </row>
    <row r="94" spans="1:5" x14ac:dyDescent="0.2">
      <c r="A94" t="s">
        <v>340</v>
      </c>
      <c r="B94" t="s">
        <v>355</v>
      </c>
      <c r="D94" t="str">
        <f t="shared" si="1"/>
        <v>AK - Matanuska-Susitna Borough</v>
      </c>
      <c r="E94">
        <v>100.12220000000003</v>
      </c>
    </row>
    <row r="95" spans="1:5" x14ac:dyDescent="0.2">
      <c r="A95" t="s">
        <v>340</v>
      </c>
      <c r="B95" t="s">
        <v>356</v>
      </c>
      <c r="D95" t="str">
        <f t="shared" si="1"/>
        <v>AK - Nome Census Area</v>
      </c>
      <c r="E95">
        <v>108.09900000000002</v>
      </c>
    </row>
    <row r="96" spans="1:5" x14ac:dyDescent="0.2">
      <c r="A96" t="s">
        <v>340</v>
      </c>
      <c r="B96" t="s">
        <v>357</v>
      </c>
      <c r="D96" t="str">
        <f t="shared" si="1"/>
        <v>AK - North Slope Borough</v>
      </c>
      <c r="E96">
        <v>102.79649999999999</v>
      </c>
    </row>
    <row r="97" spans="1:5" x14ac:dyDescent="0.2">
      <c r="A97" t="s">
        <v>340</v>
      </c>
      <c r="B97" t="s">
        <v>358</v>
      </c>
      <c r="D97" t="str">
        <f t="shared" si="1"/>
        <v>AK - Northwest Arctic Borough</v>
      </c>
      <c r="E97">
        <v>104.29800000000002</v>
      </c>
    </row>
    <row r="98" spans="1:5" x14ac:dyDescent="0.2">
      <c r="A98" t="s">
        <v>340</v>
      </c>
      <c r="B98" t="e">
        <v>#N/A</v>
      </c>
      <c r="D98" t="e">
        <f t="shared" si="1"/>
        <v>#N/A</v>
      </c>
      <c r="E98">
        <v>100.42200000000001</v>
      </c>
    </row>
    <row r="99" spans="1:5" x14ac:dyDescent="0.2">
      <c r="A99" t="s">
        <v>340</v>
      </c>
      <c r="B99" t="s">
        <v>359</v>
      </c>
      <c r="D99" t="str">
        <f t="shared" si="1"/>
        <v>AK - Sitka City and Borough</v>
      </c>
      <c r="E99">
        <v>93.213818181818183</v>
      </c>
    </row>
    <row r="100" spans="1:5" x14ac:dyDescent="0.2">
      <c r="A100" t="s">
        <v>340</v>
      </c>
      <c r="B100" t="s">
        <v>360</v>
      </c>
      <c r="D100" t="str">
        <f t="shared" si="1"/>
        <v>AK - Southeast Fairbanks Census Area</v>
      </c>
      <c r="E100">
        <v>108.5415</v>
      </c>
    </row>
    <row r="101" spans="1:5" x14ac:dyDescent="0.2">
      <c r="A101" t="s">
        <v>340</v>
      </c>
      <c r="B101" t="s">
        <v>361</v>
      </c>
      <c r="D101" t="str">
        <f t="shared" si="1"/>
        <v>AK - Valdez-Cordova Census Area</v>
      </c>
      <c r="E101">
        <v>98.877749999999992</v>
      </c>
    </row>
    <row r="102" spans="1:5" x14ac:dyDescent="0.2">
      <c r="A102" t="s">
        <v>340</v>
      </c>
      <c r="B102" t="s">
        <v>362</v>
      </c>
      <c r="D102" t="str">
        <f t="shared" si="1"/>
        <v>AK - Wade Hampton Census Area</v>
      </c>
      <c r="E102">
        <v>116.11125</v>
      </c>
    </row>
    <row r="103" spans="1:5" x14ac:dyDescent="0.2">
      <c r="A103" t="s">
        <v>340</v>
      </c>
      <c r="B103" t="s">
        <v>363</v>
      </c>
      <c r="D103" t="str">
        <f t="shared" si="1"/>
        <v>AK - Yakutat City and Borough</v>
      </c>
      <c r="E103">
        <v>104.139</v>
      </c>
    </row>
    <row r="104" spans="1:5" x14ac:dyDescent="0.2">
      <c r="A104" t="s">
        <v>340</v>
      </c>
      <c r="B104" t="s">
        <v>364</v>
      </c>
      <c r="D104" t="str">
        <f t="shared" si="1"/>
        <v>AK - Yukon-Koyukuk Census Area</v>
      </c>
      <c r="E104">
        <v>113.41000000000001</v>
      </c>
    </row>
    <row r="105" spans="1:5" x14ac:dyDescent="0.2">
      <c r="A105" t="s">
        <v>365</v>
      </c>
      <c r="B105" t="s">
        <v>366</v>
      </c>
      <c r="D105" t="str">
        <f t="shared" si="1"/>
        <v>AL - Autauga County</v>
      </c>
      <c r="E105">
        <v>107.12820000000001</v>
      </c>
    </row>
    <row r="106" spans="1:5" x14ac:dyDescent="0.2">
      <c r="A106" t="s">
        <v>365</v>
      </c>
      <c r="B106" t="s">
        <v>367</v>
      </c>
      <c r="D106" t="str">
        <f t="shared" si="1"/>
        <v>AL - Baldwin County</v>
      </c>
      <c r="E106">
        <v>102.05679452054794</v>
      </c>
    </row>
    <row r="107" spans="1:5" x14ac:dyDescent="0.2">
      <c r="A107" t="s">
        <v>365</v>
      </c>
      <c r="B107" t="s">
        <v>368</v>
      </c>
      <c r="D107" t="str">
        <f t="shared" si="1"/>
        <v>AL - Barbour County</v>
      </c>
      <c r="E107">
        <v>113.22245454545455</v>
      </c>
    </row>
    <row r="108" spans="1:5" x14ac:dyDescent="0.2">
      <c r="A108" t="s">
        <v>365</v>
      </c>
      <c r="B108" t="s">
        <v>369</v>
      </c>
      <c r="D108" t="str">
        <f t="shared" si="1"/>
        <v>AL - Bibb County</v>
      </c>
      <c r="E108">
        <v>111.22080000000001</v>
      </c>
    </row>
    <row r="109" spans="1:5" x14ac:dyDescent="0.2">
      <c r="A109" t="s">
        <v>365</v>
      </c>
      <c r="B109" t="s">
        <v>370</v>
      </c>
      <c r="D109" t="str">
        <f t="shared" si="1"/>
        <v>AL - Blount County</v>
      </c>
      <c r="E109">
        <v>108.85605882352939</v>
      </c>
    </row>
    <row r="110" spans="1:5" x14ac:dyDescent="0.2">
      <c r="A110" t="s">
        <v>365</v>
      </c>
      <c r="B110" t="s">
        <v>371</v>
      </c>
      <c r="D110" t="str">
        <f t="shared" si="1"/>
        <v>AL - Bullock County</v>
      </c>
      <c r="E110">
        <v>114.766875</v>
      </c>
    </row>
    <row r="111" spans="1:5" x14ac:dyDescent="0.2">
      <c r="A111" t="s">
        <v>365</v>
      </c>
      <c r="B111" t="s">
        <v>372</v>
      </c>
      <c r="D111" t="str">
        <f t="shared" si="1"/>
        <v>AL - Butler County</v>
      </c>
      <c r="E111">
        <v>114.60728571428569</v>
      </c>
    </row>
    <row r="112" spans="1:5" x14ac:dyDescent="0.2">
      <c r="A112" t="s">
        <v>365</v>
      </c>
      <c r="B112" t="s">
        <v>373</v>
      </c>
      <c r="D112" t="str">
        <f t="shared" si="1"/>
        <v>AL - Calhoun County</v>
      </c>
      <c r="E112">
        <v>111.02006896551721</v>
      </c>
    </row>
    <row r="113" spans="1:5" x14ac:dyDescent="0.2">
      <c r="A113" t="s">
        <v>365</v>
      </c>
      <c r="B113" t="s">
        <v>374</v>
      </c>
      <c r="D113" t="str">
        <f t="shared" si="1"/>
        <v>AL - Chambers County</v>
      </c>
      <c r="E113">
        <v>112.90738235294118</v>
      </c>
    </row>
    <row r="114" spans="1:5" x14ac:dyDescent="0.2">
      <c r="A114" t="s">
        <v>365</v>
      </c>
      <c r="B114" t="s">
        <v>375</v>
      </c>
      <c r="D114" t="str">
        <f t="shared" si="1"/>
        <v>AL - Cherokee County</v>
      </c>
      <c r="E114">
        <v>110.40356250000001</v>
      </c>
    </row>
    <row r="115" spans="1:5" x14ac:dyDescent="0.2">
      <c r="A115" t="s">
        <v>365</v>
      </c>
      <c r="B115" t="s">
        <v>376</v>
      </c>
      <c r="D115" t="str">
        <f t="shared" si="1"/>
        <v>AL - Chilton County</v>
      </c>
      <c r="E115">
        <v>109.42324137931035</v>
      </c>
    </row>
    <row r="116" spans="1:5" x14ac:dyDescent="0.2">
      <c r="A116" t="s">
        <v>365</v>
      </c>
      <c r="B116" t="s">
        <v>377</v>
      </c>
      <c r="D116" t="str">
        <f t="shared" si="1"/>
        <v>AL - Choctaw County</v>
      </c>
      <c r="E116">
        <v>113.87700000000001</v>
      </c>
    </row>
    <row r="117" spans="1:5" x14ac:dyDescent="0.2">
      <c r="A117" t="s">
        <v>365</v>
      </c>
      <c r="B117" t="s">
        <v>378</v>
      </c>
      <c r="D117" t="str">
        <f t="shared" si="1"/>
        <v>AL - Clarke County</v>
      </c>
      <c r="E117">
        <v>112.69092857142856</v>
      </c>
    </row>
    <row r="118" spans="1:5" x14ac:dyDescent="0.2">
      <c r="A118" t="s">
        <v>365</v>
      </c>
      <c r="B118" t="s">
        <v>379</v>
      </c>
      <c r="D118" t="str">
        <f t="shared" si="1"/>
        <v>AL - Clay County</v>
      </c>
      <c r="E118">
        <v>113.88738461538462</v>
      </c>
    </row>
    <row r="119" spans="1:5" x14ac:dyDescent="0.2">
      <c r="A119" t="s">
        <v>365</v>
      </c>
      <c r="B119" t="s">
        <v>380</v>
      </c>
      <c r="D119" t="str">
        <f t="shared" si="1"/>
        <v>AL - Cleburne County</v>
      </c>
      <c r="E119">
        <v>111.59754545454547</v>
      </c>
    </row>
    <row r="120" spans="1:5" x14ac:dyDescent="0.2">
      <c r="A120" t="s">
        <v>365</v>
      </c>
      <c r="B120" t="s">
        <v>381</v>
      </c>
      <c r="D120" t="str">
        <f t="shared" si="1"/>
        <v>AL - Coffee County</v>
      </c>
      <c r="E120">
        <v>111.2166</v>
      </c>
    </row>
    <row r="121" spans="1:5" x14ac:dyDescent="0.2">
      <c r="A121" t="s">
        <v>365</v>
      </c>
      <c r="B121" t="s">
        <v>382</v>
      </c>
      <c r="D121" t="str">
        <f t="shared" si="1"/>
        <v>AL - Colbert County</v>
      </c>
      <c r="E121">
        <v>110.51205882352939</v>
      </c>
    </row>
    <row r="122" spans="1:5" x14ac:dyDescent="0.2">
      <c r="A122" t="s">
        <v>365</v>
      </c>
      <c r="B122" t="s">
        <v>383</v>
      </c>
      <c r="D122" t="str">
        <f t="shared" si="1"/>
        <v>AL - Conecuh County</v>
      </c>
      <c r="E122">
        <v>114.66385714285717</v>
      </c>
    </row>
    <row r="123" spans="1:5" x14ac:dyDescent="0.2">
      <c r="A123" t="s">
        <v>365</v>
      </c>
      <c r="B123" t="s">
        <v>384</v>
      </c>
      <c r="D123" t="str">
        <f t="shared" si="1"/>
        <v>AL - Coosa County</v>
      </c>
      <c r="E123">
        <v>112.62681818181818</v>
      </c>
    </row>
    <row r="124" spans="1:5" x14ac:dyDescent="0.2">
      <c r="A124" t="s">
        <v>365</v>
      </c>
      <c r="B124" t="s">
        <v>385</v>
      </c>
      <c r="D124" t="str">
        <f t="shared" si="1"/>
        <v>AL - Covington County</v>
      </c>
      <c r="E124">
        <v>114.14215384615386</v>
      </c>
    </row>
    <row r="125" spans="1:5" x14ac:dyDescent="0.2">
      <c r="A125" t="s">
        <v>365</v>
      </c>
      <c r="B125" t="s">
        <v>386</v>
      </c>
      <c r="D125" t="str">
        <f t="shared" si="1"/>
        <v>AL - Crenshaw County</v>
      </c>
      <c r="E125">
        <v>114.98676923076923</v>
      </c>
    </row>
    <row r="126" spans="1:5" x14ac:dyDescent="0.2">
      <c r="A126" t="s">
        <v>365</v>
      </c>
      <c r="B126" t="s">
        <v>387</v>
      </c>
      <c r="D126" t="str">
        <f t="shared" si="1"/>
        <v>AL - Cullman County</v>
      </c>
      <c r="E126">
        <v>108.88214516129032</v>
      </c>
    </row>
    <row r="127" spans="1:5" x14ac:dyDescent="0.2">
      <c r="A127" t="s">
        <v>365</v>
      </c>
      <c r="B127" t="s">
        <v>388</v>
      </c>
      <c r="D127" t="str">
        <f t="shared" si="1"/>
        <v>AL - Dale County</v>
      </c>
      <c r="E127">
        <v>111.82071428571432</v>
      </c>
    </row>
    <row r="128" spans="1:5" x14ac:dyDescent="0.2">
      <c r="A128" t="s">
        <v>365</v>
      </c>
      <c r="B128" t="s">
        <v>389</v>
      </c>
      <c r="D128" t="str">
        <f t="shared" si="1"/>
        <v>AL - Dallas County</v>
      </c>
      <c r="E128">
        <v>114.30176470588231</v>
      </c>
    </row>
    <row r="129" spans="1:5" x14ac:dyDescent="0.2">
      <c r="A129" t="s">
        <v>365</v>
      </c>
      <c r="B129" t="s">
        <v>390</v>
      </c>
      <c r="D129" t="str">
        <f t="shared" si="1"/>
        <v>AL - DeKalb County</v>
      </c>
      <c r="E129">
        <v>111.99750000000003</v>
      </c>
    </row>
    <row r="130" spans="1:5" x14ac:dyDescent="0.2">
      <c r="A130" t="s">
        <v>365</v>
      </c>
      <c r="B130" t="s">
        <v>391</v>
      </c>
      <c r="D130" t="str">
        <f t="shared" si="1"/>
        <v>AL - Elmore County</v>
      </c>
      <c r="E130">
        <v>106</v>
      </c>
    </row>
    <row r="131" spans="1:5" x14ac:dyDescent="0.2">
      <c r="A131" t="s">
        <v>365</v>
      </c>
      <c r="B131" t="s">
        <v>392</v>
      </c>
      <c r="D131" t="str">
        <f t="shared" ref="D131:D194" si="2">A131&amp;" - "&amp;B131</f>
        <v>AL - Escambia County</v>
      </c>
      <c r="E131">
        <v>112.66141935483869</v>
      </c>
    </row>
    <row r="132" spans="1:5" x14ac:dyDescent="0.2">
      <c r="A132" t="s">
        <v>365</v>
      </c>
      <c r="B132" t="s">
        <v>393</v>
      </c>
      <c r="D132" t="str">
        <f t="shared" si="2"/>
        <v>AL - Etowah County</v>
      </c>
      <c r="E132">
        <v>113.24509615384615</v>
      </c>
    </row>
    <row r="133" spans="1:5" x14ac:dyDescent="0.2">
      <c r="A133" t="s">
        <v>365</v>
      </c>
      <c r="B133" t="s">
        <v>394</v>
      </c>
      <c r="D133" t="str">
        <f t="shared" si="2"/>
        <v>AL - Fayette County</v>
      </c>
      <c r="E133">
        <v>112.9345</v>
      </c>
    </row>
    <row r="134" spans="1:5" x14ac:dyDescent="0.2">
      <c r="A134" t="s">
        <v>365</v>
      </c>
      <c r="B134" t="s">
        <v>395</v>
      </c>
      <c r="D134" t="str">
        <f t="shared" si="2"/>
        <v>AL - Franklin County</v>
      </c>
      <c r="E134">
        <v>113.53430769230769</v>
      </c>
    </row>
    <row r="135" spans="1:5" x14ac:dyDescent="0.2">
      <c r="A135" t="s">
        <v>365</v>
      </c>
      <c r="B135" t="s">
        <v>396</v>
      </c>
      <c r="D135" t="str">
        <f t="shared" si="2"/>
        <v>AL - Geneva County</v>
      </c>
      <c r="E135">
        <v>114.26287499999999</v>
      </c>
    </row>
    <row r="136" spans="1:5" x14ac:dyDescent="0.2">
      <c r="A136" t="s">
        <v>365</v>
      </c>
      <c r="B136" t="s">
        <v>397</v>
      </c>
      <c r="D136" t="str">
        <f t="shared" si="2"/>
        <v>AL - Greene County</v>
      </c>
      <c r="E136">
        <v>116.04780000000001</v>
      </c>
    </row>
    <row r="137" spans="1:5" x14ac:dyDescent="0.2">
      <c r="A137" t="s">
        <v>365</v>
      </c>
      <c r="B137" t="s">
        <v>398</v>
      </c>
      <c r="D137" t="str">
        <f t="shared" si="2"/>
        <v>AL - Hale County</v>
      </c>
      <c r="E137">
        <v>113.09849999999999</v>
      </c>
    </row>
    <row r="138" spans="1:5" x14ac:dyDescent="0.2">
      <c r="A138" t="s">
        <v>365</v>
      </c>
      <c r="B138" t="s">
        <v>399</v>
      </c>
      <c r="D138" t="str">
        <f t="shared" si="2"/>
        <v>AL - Henry County</v>
      </c>
      <c r="E138">
        <v>111.65082352941178</v>
      </c>
    </row>
    <row r="139" spans="1:5" x14ac:dyDescent="0.2">
      <c r="A139" t="s">
        <v>365</v>
      </c>
      <c r="B139" t="s">
        <v>400</v>
      </c>
      <c r="D139" t="str">
        <f t="shared" si="2"/>
        <v>AL - Houston County</v>
      </c>
      <c r="E139">
        <v>109.86823880597017</v>
      </c>
    </row>
    <row r="140" spans="1:5" x14ac:dyDescent="0.2">
      <c r="A140" t="s">
        <v>365</v>
      </c>
      <c r="B140" t="s">
        <v>401</v>
      </c>
      <c r="D140" t="str">
        <f t="shared" si="2"/>
        <v>AL - Jackson County</v>
      </c>
      <c r="E140">
        <v>111.04943478260873</v>
      </c>
    </row>
    <row r="141" spans="1:5" x14ac:dyDescent="0.2">
      <c r="A141" t="s">
        <v>365</v>
      </c>
      <c r="B141" t="s">
        <v>402</v>
      </c>
      <c r="D141" t="str">
        <f t="shared" si="2"/>
        <v>AL - Jefferson County</v>
      </c>
      <c r="E141">
        <v>108.80022172948998</v>
      </c>
    </row>
    <row r="142" spans="1:5" x14ac:dyDescent="0.2">
      <c r="A142" t="s">
        <v>365</v>
      </c>
      <c r="B142" t="s">
        <v>403</v>
      </c>
      <c r="D142" t="str">
        <f t="shared" si="2"/>
        <v>AL - Lamar County</v>
      </c>
      <c r="E142">
        <v>113.95800000000001</v>
      </c>
    </row>
    <row r="143" spans="1:5" x14ac:dyDescent="0.2">
      <c r="A143" t="s">
        <v>365</v>
      </c>
      <c r="B143" t="s">
        <v>404</v>
      </c>
      <c r="D143" t="str">
        <f t="shared" si="2"/>
        <v>AL - Lauderdale County</v>
      </c>
      <c r="E143">
        <v>109.37274324324325</v>
      </c>
    </row>
    <row r="144" spans="1:5" x14ac:dyDescent="0.2">
      <c r="A144" t="s">
        <v>365</v>
      </c>
      <c r="B144" t="s">
        <v>405</v>
      </c>
      <c r="D144" t="str">
        <f t="shared" si="2"/>
        <v>AL - Lawrence County</v>
      </c>
      <c r="E144">
        <v>110.55463636363636</v>
      </c>
    </row>
    <row r="145" spans="1:5" x14ac:dyDescent="0.2">
      <c r="A145" t="s">
        <v>365</v>
      </c>
      <c r="B145" t="s">
        <v>406</v>
      </c>
      <c r="D145" t="str">
        <f t="shared" si="2"/>
        <v>AL - Lee County</v>
      </c>
      <c r="E145">
        <v>104.65326562500003</v>
      </c>
    </row>
    <row r="146" spans="1:5" x14ac:dyDescent="0.2">
      <c r="A146" t="s">
        <v>365</v>
      </c>
      <c r="B146" t="s">
        <v>407</v>
      </c>
      <c r="D146" t="str">
        <f t="shared" si="2"/>
        <v>AL - Limestone County</v>
      </c>
      <c r="E146">
        <v>107.88459999999999</v>
      </c>
    </row>
    <row r="147" spans="1:5" x14ac:dyDescent="0.2">
      <c r="A147" t="s">
        <v>365</v>
      </c>
      <c r="B147" t="s">
        <v>408</v>
      </c>
      <c r="D147" t="str">
        <f t="shared" si="2"/>
        <v>AL - Lowndes County</v>
      </c>
      <c r="E147">
        <v>114.56925</v>
      </c>
    </row>
    <row r="148" spans="1:5" x14ac:dyDescent="0.2">
      <c r="A148" t="s">
        <v>365</v>
      </c>
      <c r="B148" t="s">
        <v>409</v>
      </c>
      <c r="D148" t="str">
        <f t="shared" si="2"/>
        <v>AL - Macon County</v>
      </c>
      <c r="E148">
        <v>114.55445454545458</v>
      </c>
    </row>
    <row r="149" spans="1:5" x14ac:dyDescent="0.2">
      <c r="A149" t="s">
        <v>365</v>
      </c>
      <c r="B149" t="s">
        <v>410</v>
      </c>
      <c r="D149" t="str">
        <f t="shared" si="2"/>
        <v>AL - Madison County</v>
      </c>
      <c r="E149">
        <v>105.15183870967741</v>
      </c>
    </row>
    <row r="150" spans="1:5" x14ac:dyDescent="0.2">
      <c r="A150" t="s">
        <v>365</v>
      </c>
      <c r="B150" t="s">
        <v>411</v>
      </c>
      <c r="D150" t="str">
        <f t="shared" si="2"/>
        <v>AL - Marengo County</v>
      </c>
      <c r="E150">
        <v>112.84566666666667</v>
      </c>
    </row>
    <row r="151" spans="1:5" x14ac:dyDescent="0.2">
      <c r="A151" t="s">
        <v>365</v>
      </c>
      <c r="B151" t="s">
        <v>412</v>
      </c>
      <c r="D151" t="str">
        <f t="shared" si="2"/>
        <v>AL - Marion County</v>
      </c>
      <c r="E151">
        <v>113.3865</v>
      </c>
    </row>
    <row r="152" spans="1:5" x14ac:dyDescent="0.2">
      <c r="A152" t="s">
        <v>365</v>
      </c>
      <c r="B152" t="s">
        <v>413</v>
      </c>
      <c r="D152" t="str">
        <f t="shared" si="2"/>
        <v>AL - Marshall County</v>
      </c>
      <c r="E152">
        <v>109.18769491525423</v>
      </c>
    </row>
    <row r="153" spans="1:5" x14ac:dyDescent="0.2">
      <c r="A153" t="s">
        <v>365</v>
      </c>
      <c r="B153" t="s">
        <v>414</v>
      </c>
      <c r="D153" t="str">
        <f t="shared" si="2"/>
        <v>AL - Mobile County</v>
      </c>
      <c r="E153">
        <v>111.06143726235739</v>
      </c>
    </row>
    <row r="154" spans="1:5" x14ac:dyDescent="0.2">
      <c r="A154" t="s">
        <v>365</v>
      </c>
      <c r="B154" t="s">
        <v>415</v>
      </c>
      <c r="D154" t="str">
        <f t="shared" si="2"/>
        <v>AL - Monroe County</v>
      </c>
      <c r="E154">
        <v>113.12287499999998</v>
      </c>
    </row>
    <row r="155" spans="1:5" x14ac:dyDescent="0.2">
      <c r="A155" t="s">
        <v>365</v>
      </c>
      <c r="B155" t="s">
        <v>416</v>
      </c>
      <c r="D155" t="str">
        <f t="shared" si="2"/>
        <v>AL - Montgomery County</v>
      </c>
      <c r="E155">
        <v>107.78890909090909</v>
      </c>
    </row>
    <row r="156" spans="1:5" x14ac:dyDescent="0.2">
      <c r="A156" t="s">
        <v>365</v>
      </c>
      <c r="B156" t="s">
        <v>417</v>
      </c>
      <c r="D156" t="str">
        <f t="shared" si="2"/>
        <v>AL - Morgan County</v>
      </c>
      <c r="E156">
        <v>107.25008823529413</v>
      </c>
    </row>
    <row r="157" spans="1:5" x14ac:dyDescent="0.2">
      <c r="A157" t="s">
        <v>365</v>
      </c>
      <c r="B157" t="s">
        <v>418</v>
      </c>
      <c r="D157" t="str">
        <f t="shared" si="2"/>
        <v>AL - Perry County</v>
      </c>
      <c r="E157">
        <v>116.55359999999997</v>
      </c>
    </row>
    <row r="158" spans="1:5" x14ac:dyDescent="0.2">
      <c r="A158" t="s">
        <v>365</v>
      </c>
      <c r="B158" t="s">
        <v>419</v>
      </c>
      <c r="D158" t="str">
        <f t="shared" si="2"/>
        <v>AL - Pickens County</v>
      </c>
      <c r="E158">
        <v>113.06794736842103</v>
      </c>
    </row>
    <row r="159" spans="1:5" x14ac:dyDescent="0.2">
      <c r="A159" t="s">
        <v>365</v>
      </c>
      <c r="B159" t="s">
        <v>420</v>
      </c>
      <c r="D159" t="str">
        <f t="shared" si="2"/>
        <v>AL - Pike County</v>
      </c>
      <c r="E159">
        <v>113.22777272727275</v>
      </c>
    </row>
    <row r="160" spans="1:5" x14ac:dyDescent="0.2">
      <c r="A160" t="s">
        <v>365</v>
      </c>
      <c r="B160" t="s">
        <v>421</v>
      </c>
      <c r="D160" t="str">
        <f t="shared" si="2"/>
        <v>AL - Randolph County</v>
      </c>
      <c r="E160">
        <v>112.65915789473686</v>
      </c>
    </row>
    <row r="161" spans="1:5" x14ac:dyDescent="0.2">
      <c r="A161" t="s">
        <v>365</v>
      </c>
      <c r="B161" t="s">
        <v>422</v>
      </c>
      <c r="D161" t="str">
        <f t="shared" si="2"/>
        <v>AL - Russell County</v>
      </c>
      <c r="E161">
        <v>113.12652272727269</v>
      </c>
    </row>
    <row r="162" spans="1:5" x14ac:dyDescent="0.2">
      <c r="A162" t="s">
        <v>365</v>
      </c>
      <c r="B162" t="s">
        <v>423</v>
      </c>
      <c r="D162" t="str">
        <f t="shared" si="2"/>
        <v>AL - St. Clair County</v>
      </c>
      <c r="E162">
        <v>106.40365714285716</v>
      </c>
    </row>
    <row r="163" spans="1:5" x14ac:dyDescent="0.2">
      <c r="A163" t="s">
        <v>365</v>
      </c>
      <c r="B163" t="s">
        <v>424</v>
      </c>
      <c r="D163" t="str">
        <f t="shared" si="2"/>
        <v>AL - Shelby County</v>
      </c>
      <c r="E163">
        <v>97.682052631578955</v>
      </c>
    </row>
    <row r="164" spans="1:5" x14ac:dyDescent="0.2">
      <c r="A164" t="s">
        <v>365</v>
      </c>
      <c r="B164" t="s">
        <v>425</v>
      </c>
      <c r="D164" t="str">
        <f t="shared" si="2"/>
        <v>AL - Sumter County</v>
      </c>
      <c r="E164">
        <v>116.58176470588234</v>
      </c>
    </row>
    <row r="165" spans="1:5" x14ac:dyDescent="0.2">
      <c r="A165" t="s">
        <v>365</v>
      </c>
      <c r="B165" t="s">
        <v>426</v>
      </c>
      <c r="D165" t="str">
        <f t="shared" si="2"/>
        <v>AL - Talladega County</v>
      </c>
      <c r="E165">
        <v>111.10027118644069</v>
      </c>
    </row>
    <row r="166" spans="1:5" x14ac:dyDescent="0.2">
      <c r="A166" t="s">
        <v>365</v>
      </c>
      <c r="B166" t="s">
        <v>427</v>
      </c>
      <c r="D166" t="str">
        <f t="shared" si="2"/>
        <v>AL - Tallapoosa County</v>
      </c>
      <c r="E166">
        <v>108.42163636363637</v>
      </c>
    </row>
    <row r="167" spans="1:5" x14ac:dyDescent="0.2">
      <c r="A167" t="s">
        <v>365</v>
      </c>
      <c r="B167" t="s">
        <v>428</v>
      </c>
      <c r="D167" t="str">
        <f t="shared" si="2"/>
        <v>AL - Tuscaloosa County</v>
      </c>
      <c r="E167">
        <v>103.97653846153851</v>
      </c>
    </row>
    <row r="168" spans="1:5" x14ac:dyDescent="0.2">
      <c r="A168" t="s">
        <v>365</v>
      </c>
      <c r="B168" t="s">
        <v>429</v>
      </c>
      <c r="D168" t="str">
        <f t="shared" si="2"/>
        <v>AL - Walker County</v>
      </c>
      <c r="E168">
        <v>112.86900000000003</v>
      </c>
    </row>
    <row r="169" spans="1:5" x14ac:dyDescent="0.2">
      <c r="A169" t="s">
        <v>365</v>
      </c>
      <c r="B169" t="s">
        <v>430</v>
      </c>
      <c r="D169" t="str">
        <f t="shared" si="2"/>
        <v>AL - Washington County</v>
      </c>
      <c r="E169">
        <v>112.19500000000001</v>
      </c>
    </row>
    <row r="170" spans="1:5" x14ac:dyDescent="0.2">
      <c r="A170" t="s">
        <v>365</v>
      </c>
      <c r="B170" t="s">
        <v>431</v>
      </c>
      <c r="D170" t="str">
        <f t="shared" si="2"/>
        <v>AL - Wilcox County</v>
      </c>
      <c r="E170">
        <v>117.1416</v>
      </c>
    </row>
    <row r="171" spans="1:5" x14ac:dyDescent="0.2">
      <c r="A171" t="s">
        <v>365</v>
      </c>
      <c r="B171" t="s">
        <v>432</v>
      </c>
      <c r="D171" t="str">
        <f t="shared" si="2"/>
        <v>AL - Winston County</v>
      </c>
      <c r="E171">
        <v>113.97528</v>
      </c>
    </row>
    <row r="172" spans="1:5" x14ac:dyDescent="0.2">
      <c r="A172" t="s">
        <v>433</v>
      </c>
      <c r="B172" t="s">
        <v>434</v>
      </c>
      <c r="D172" t="str">
        <f t="shared" si="2"/>
        <v>AZ - Apache County</v>
      </c>
      <c r="E172">
        <v>118.15</v>
      </c>
    </row>
    <row r="173" spans="1:5" x14ac:dyDescent="0.2">
      <c r="A173" t="s">
        <v>433</v>
      </c>
      <c r="B173" t="s">
        <v>435</v>
      </c>
      <c r="D173" t="str">
        <f t="shared" si="2"/>
        <v>AZ - Cochise County</v>
      </c>
      <c r="E173">
        <v>110.17987499999998</v>
      </c>
    </row>
    <row r="174" spans="1:5" x14ac:dyDescent="0.2">
      <c r="A174" t="s">
        <v>433</v>
      </c>
      <c r="B174" t="s">
        <v>436</v>
      </c>
      <c r="D174" t="str">
        <f t="shared" si="2"/>
        <v>AZ - Coconino County</v>
      </c>
      <c r="E174">
        <v>102.28647115384615</v>
      </c>
    </row>
    <row r="175" spans="1:5" x14ac:dyDescent="0.2">
      <c r="A175" t="s">
        <v>433</v>
      </c>
      <c r="B175" t="s">
        <v>437</v>
      </c>
      <c r="D175" t="str">
        <f t="shared" si="2"/>
        <v>AZ - Gila County</v>
      </c>
      <c r="E175">
        <v>109.76269090909089</v>
      </c>
    </row>
    <row r="176" spans="1:5" x14ac:dyDescent="0.2">
      <c r="A176" t="s">
        <v>433</v>
      </c>
      <c r="B176" t="s">
        <v>438</v>
      </c>
      <c r="D176" t="str">
        <f t="shared" si="2"/>
        <v>AZ - Graham County</v>
      </c>
      <c r="E176">
        <v>111.18299999999998</v>
      </c>
    </row>
    <row r="177" spans="1:5" x14ac:dyDescent="0.2">
      <c r="A177" t="s">
        <v>433</v>
      </c>
      <c r="B177" t="s">
        <v>439</v>
      </c>
      <c r="D177" t="str">
        <f t="shared" si="2"/>
        <v>AZ - Greenlee County</v>
      </c>
      <c r="E177">
        <v>111.93299999999999</v>
      </c>
    </row>
    <row r="178" spans="1:5" x14ac:dyDescent="0.2">
      <c r="A178" t="s">
        <v>433</v>
      </c>
      <c r="B178" t="s">
        <v>440</v>
      </c>
      <c r="D178" t="str">
        <f t="shared" si="2"/>
        <v>AZ - La Paz County</v>
      </c>
      <c r="E178">
        <v>110.74540909090911</v>
      </c>
    </row>
    <row r="179" spans="1:5" x14ac:dyDescent="0.2">
      <c r="A179" t="s">
        <v>433</v>
      </c>
      <c r="B179" t="s">
        <v>441</v>
      </c>
      <c r="D179" t="str">
        <f t="shared" si="2"/>
        <v>AZ - Maricopa County</v>
      </c>
      <c r="E179">
        <v>100.14211637931029</v>
      </c>
    </row>
    <row r="180" spans="1:5" x14ac:dyDescent="0.2">
      <c r="A180" t="s">
        <v>433</v>
      </c>
      <c r="B180" t="s">
        <v>442</v>
      </c>
      <c r="D180" t="str">
        <f t="shared" si="2"/>
        <v>AZ - Mohave County</v>
      </c>
      <c r="E180">
        <v>108.25556435643561</v>
      </c>
    </row>
    <row r="181" spans="1:5" x14ac:dyDescent="0.2">
      <c r="A181" t="s">
        <v>433</v>
      </c>
      <c r="B181" t="s">
        <v>443</v>
      </c>
      <c r="D181" t="str">
        <f t="shared" si="2"/>
        <v>AZ - Navajo County</v>
      </c>
      <c r="E181">
        <v>112.82874324324324</v>
      </c>
    </row>
    <row r="182" spans="1:5" x14ac:dyDescent="0.2">
      <c r="A182" t="s">
        <v>433</v>
      </c>
      <c r="B182" t="s">
        <v>444</v>
      </c>
      <c r="D182" t="str">
        <f t="shared" si="2"/>
        <v>AZ - Pima County</v>
      </c>
      <c r="E182">
        <v>104.02164991896272</v>
      </c>
    </row>
    <row r="183" spans="1:5" x14ac:dyDescent="0.2">
      <c r="A183" t="s">
        <v>433</v>
      </c>
      <c r="B183" t="s">
        <v>445</v>
      </c>
      <c r="D183" t="str">
        <f t="shared" si="2"/>
        <v>AZ - Pinal County</v>
      </c>
      <c r="E183">
        <v>109.20964864864864</v>
      </c>
    </row>
    <row r="184" spans="1:5" x14ac:dyDescent="0.2">
      <c r="A184" t="s">
        <v>433</v>
      </c>
      <c r="B184" t="s">
        <v>446</v>
      </c>
      <c r="D184" t="str">
        <f t="shared" si="2"/>
        <v>AZ - Santa Cruz County</v>
      </c>
      <c r="E184">
        <v>105.88545000000002</v>
      </c>
    </row>
    <row r="185" spans="1:5" x14ac:dyDescent="0.2">
      <c r="A185" t="s">
        <v>433</v>
      </c>
      <c r="B185" t="s">
        <v>447</v>
      </c>
      <c r="D185" t="str">
        <f t="shared" si="2"/>
        <v>AZ - Yavapai County</v>
      </c>
      <c r="E185">
        <v>100.84838823529415</v>
      </c>
    </row>
    <row r="186" spans="1:5" x14ac:dyDescent="0.2">
      <c r="A186" t="s">
        <v>433</v>
      </c>
      <c r="B186" t="s">
        <v>448</v>
      </c>
      <c r="D186" t="str">
        <f t="shared" si="2"/>
        <v>AZ - Yuma County</v>
      </c>
      <c r="E186">
        <v>109.28727835051546</v>
      </c>
    </row>
    <row r="187" spans="1:5" x14ac:dyDescent="0.2">
      <c r="A187" t="s">
        <v>449</v>
      </c>
      <c r="B187" t="s">
        <v>450</v>
      </c>
      <c r="D187" t="str">
        <f t="shared" si="2"/>
        <v>AR - Arkansas County</v>
      </c>
      <c r="E187">
        <v>113.90831999999999</v>
      </c>
    </row>
    <row r="188" spans="1:5" x14ac:dyDescent="0.2">
      <c r="A188" t="s">
        <v>449</v>
      </c>
      <c r="B188" t="s">
        <v>451</v>
      </c>
      <c r="D188" t="str">
        <f t="shared" si="2"/>
        <v>AR - Ashley County</v>
      </c>
      <c r="E188">
        <v>113.89226086956523</v>
      </c>
    </row>
    <row r="189" spans="1:5" x14ac:dyDescent="0.2">
      <c r="A189" t="s">
        <v>449</v>
      </c>
      <c r="B189" t="s">
        <v>452</v>
      </c>
      <c r="D189" t="str">
        <f t="shared" si="2"/>
        <v>AR - Baxter County</v>
      </c>
      <c r="E189">
        <v>110.02624137931036</v>
      </c>
    </row>
    <row r="190" spans="1:5" x14ac:dyDescent="0.2">
      <c r="A190" t="s">
        <v>449</v>
      </c>
      <c r="B190" t="s">
        <v>453</v>
      </c>
      <c r="D190" t="str">
        <f t="shared" si="2"/>
        <v>AR - Benton County</v>
      </c>
      <c r="E190">
        <v>107.12981249999996</v>
      </c>
    </row>
    <row r="191" spans="1:5" x14ac:dyDescent="0.2">
      <c r="A191" t="s">
        <v>449</v>
      </c>
      <c r="B191" t="s">
        <v>454</v>
      </c>
      <c r="D191" t="str">
        <f t="shared" si="2"/>
        <v>AR - Boone County</v>
      </c>
      <c r="E191">
        <v>111.53856521739129</v>
      </c>
    </row>
    <row r="192" spans="1:5" x14ac:dyDescent="0.2">
      <c r="A192" t="s">
        <v>449</v>
      </c>
      <c r="B192" t="s">
        <v>455</v>
      </c>
      <c r="D192" t="str">
        <f t="shared" si="2"/>
        <v>AR - Bradley County</v>
      </c>
      <c r="E192">
        <v>116.56950000000001</v>
      </c>
    </row>
    <row r="193" spans="1:5" x14ac:dyDescent="0.2">
      <c r="A193" t="s">
        <v>449</v>
      </c>
      <c r="B193" t="s">
        <v>373</v>
      </c>
      <c r="D193" t="str">
        <f t="shared" si="2"/>
        <v>AR - Calhoun County</v>
      </c>
      <c r="E193">
        <v>116.30399999999999</v>
      </c>
    </row>
    <row r="194" spans="1:5" x14ac:dyDescent="0.2">
      <c r="A194" t="s">
        <v>449</v>
      </c>
      <c r="B194" t="s">
        <v>456</v>
      </c>
      <c r="D194" t="str">
        <f t="shared" si="2"/>
        <v>AR - Carroll County</v>
      </c>
      <c r="E194">
        <v>110.91374999999999</v>
      </c>
    </row>
    <row r="195" spans="1:5" x14ac:dyDescent="0.2">
      <c r="A195" t="s">
        <v>449</v>
      </c>
      <c r="B195" t="s">
        <v>457</v>
      </c>
      <c r="D195" t="str">
        <f t="shared" ref="D195:D258" si="3">A195&amp;" - "&amp;B195</f>
        <v>AR - Chicot County</v>
      </c>
      <c r="E195">
        <v>115.82169230769229</v>
      </c>
    </row>
    <row r="196" spans="1:5" x14ac:dyDescent="0.2">
      <c r="A196" t="s">
        <v>449</v>
      </c>
      <c r="B196" t="s">
        <v>458</v>
      </c>
      <c r="D196" t="str">
        <f t="shared" si="3"/>
        <v>AR - Clark County</v>
      </c>
      <c r="E196">
        <v>112.50214285714286</v>
      </c>
    </row>
    <row r="197" spans="1:5" x14ac:dyDescent="0.2">
      <c r="A197" t="s">
        <v>449</v>
      </c>
      <c r="B197" t="s">
        <v>379</v>
      </c>
      <c r="D197" t="str">
        <f t="shared" si="3"/>
        <v>AR - Clay County</v>
      </c>
      <c r="E197">
        <v>116.5784210526316</v>
      </c>
    </row>
    <row r="198" spans="1:5" x14ac:dyDescent="0.2">
      <c r="A198" t="s">
        <v>449</v>
      </c>
      <c r="B198" t="s">
        <v>380</v>
      </c>
      <c r="D198" t="str">
        <f t="shared" si="3"/>
        <v>AR - Cleburne County</v>
      </c>
      <c r="E198">
        <v>108.87085714285715</v>
      </c>
    </row>
    <row r="199" spans="1:5" x14ac:dyDescent="0.2">
      <c r="A199" t="s">
        <v>449</v>
      </c>
      <c r="B199" t="s">
        <v>459</v>
      </c>
      <c r="D199" t="str">
        <f t="shared" si="3"/>
        <v>AR - Cleveland County</v>
      </c>
      <c r="E199">
        <v>114.58575</v>
      </c>
    </row>
    <row r="200" spans="1:5" x14ac:dyDescent="0.2">
      <c r="A200" t="s">
        <v>449</v>
      </c>
      <c r="B200" t="s">
        <v>460</v>
      </c>
      <c r="D200" t="str">
        <f t="shared" si="3"/>
        <v>AR - Columbia County</v>
      </c>
      <c r="E200">
        <v>113.17153846153845</v>
      </c>
    </row>
    <row r="201" spans="1:5" x14ac:dyDescent="0.2">
      <c r="A201" t="s">
        <v>449</v>
      </c>
      <c r="B201" t="s">
        <v>461</v>
      </c>
      <c r="D201" t="str">
        <f t="shared" si="3"/>
        <v>AR - Conway County</v>
      </c>
      <c r="E201">
        <v>112.3048125</v>
      </c>
    </row>
    <row r="202" spans="1:5" x14ac:dyDescent="0.2">
      <c r="A202" t="s">
        <v>449</v>
      </c>
      <c r="B202" t="s">
        <v>462</v>
      </c>
      <c r="D202" t="str">
        <f t="shared" si="3"/>
        <v>AR - Craighead County</v>
      </c>
      <c r="E202">
        <v>110.69840322580643</v>
      </c>
    </row>
    <row r="203" spans="1:5" x14ac:dyDescent="0.2">
      <c r="A203" t="s">
        <v>449</v>
      </c>
      <c r="B203" t="s">
        <v>463</v>
      </c>
      <c r="D203" t="str">
        <f t="shared" si="3"/>
        <v>AR - Crawford County</v>
      </c>
      <c r="E203">
        <v>112.01154545454544</v>
      </c>
    </row>
    <row r="204" spans="1:5" x14ac:dyDescent="0.2">
      <c r="A204" t="s">
        <v>449</v>
      </c>
      <c r="B204" t="s">
        <v>464</v>
      </c>
      <c r="D204" t="str">
        <f t="shared" si="3"/>
        <v>AR - Crittenden County</v>
      </c>
      <c r="E204">
        <v>113.59653488372096</v>
      </c>
    </row>
    <row r="205" spans="1:5" x14ac:dyDescent="0.2">
      <c r="A205" t="s">
        <v>449</v>
      </c>
      <c r="B205" t="s">
        <v>465</v>
      </c>
      <c r="D205" t="str">
        <f t="shared" si="3"/>
        <v>AR - Cross County</v>
      </c>
      <c r="E205">
        <v>113.55442105263158</v>
      </c>
    </row>
    <row r="206" spans="1:5" x14ac:dyDescent="0.2">
      <c r="A206" t="s">
        <v>449</v>
      </c>
      <c r="B206" t="s">
        <v>389</v>
      </c>
      <c r="D206" t="str">
        <f t="shared" si="3"/>
        <v>AR - Dallas County</v>
      </c>
      <c r="E206">
        <v>116.05699999999999</v>
      </c>
    </row>
    <row r="207" spans="1:5" x14ac:dyDescent="0.2">
      <c r="A207" t="s">
        <v>449</v>
      </c>
      <c r="B207" t="s">
        <v>466</v>
      </c>
      <c r="D207" t="str">
        <f t="shared" si="3"/>
        <v>AR - Desha County</v>
      </c>
      <c r="E207">
        <v>116.9116875</v>
      </c>
    </row>
    <row r="208" spans="1:5" x14ac:dyDescent="0.2">
      <c r="A208" t="s">
        <v>449</v>
      </c>
      <c r="B208" t="s">
        <v>467</v>
      </c>
      <c r="D208" t="str">
        <f t="shared" si="3"/>
        <v>AR - Drew County</v>
      </c>
      <c r="E208">
        <v>113.07284999999999</v>
      </c>
    </row>
    <row r="209" spans="1:5" x14ac:dyDescent="0.2">
      <c r="A209" t="s">
        <v>449</v>
      </c>
      <c r="B209" t="s">
        <v>468</v>
      </c>
      <c r="D209" t="str">
        <f t="shared" si="3"/>
        <v>AR - Faulkner County</v>
      </c>
      <c r="E209">
        <v>108.07640425531916</v>
      </c>
    </row>
    <row r="210" spans="1:5" x14ac:dyDescent="0.2">
      <c r="A210" t="s">
        <v>449</v>
      </c>
      <c r="B210" t="s">
        <v>395</v>
      </c>
      <c r="D210" t="str">
        <f t="shared" si="3"/>
        <v>AR - Franklin County</v>
      </c>
      <c r="E210">
        <v>113.15185714285714</v>
      </c>
    </row>
    <row r="211" spans="1:5" x14ac:dyDescent="0.2">
      <c r="A211" t="s">
        <v>449</v>
      </c>
      <c r="B211" t="s">
        <v>469</v>
      </c>
      <c r="D211" t="str">
        <f t="shared" si="3"/>
        <v>AR - Fulton County</v>
      </c>
      <c r="E211">
        <v>115.10924999999999</v>
      </c>
    </row>
    <row r="212" spans="1:5" x14ac:dyDescent="0.2">
      <c r="A212" t="s">
        <v>449</v>
      </c>
      <c r="B212" t="s">
        <v>470</v>
      </c>
      <c r="D212" t="str">
        <f t="shared" si="3"/>
        <v>AR - Garland County</v>
      </c>
      <c r="E212">
        <v>109.75473134328355</v>
      </c>
    </row>
    <row r="213" spans="1:5" x14ac:dyDescent="0.2">
      <c r="A213" t="s">
        <v>449</v>
      </c>
      <c r="B213" t="s">
        <v>471</v>
      </c>
      <c r="D213" t="str">
        <f t="shared" si="3"/>
        <v>AR - Grant County</v>
      </c>
      <c r="E213">
        <v>110.28900000000002</v>
      </c>
    </row>
    <row r="214" spans="1:5" x14ac:dyDescent="0.2">
      <c r="A214" t="s">
        <v>449</v>
      </c>
      <c r="B214" t="s">
        <v>397</v>
      </c>
      <c r="D214" t="str">
        <f t="shared" si="3"/>
        <v>AR - Greene County</v>
      </c>
      <c r="E214">
        <v>113.11714285714287</v>
      </c>
    </row>
    <row r="215" spans="1:5" x14ac:dyDescent="0.2">
      <c r="A215" t="s">
        <v>449</v>
      </c>
      <c r="B215" t="s">
        <v>472</v>
      </c>
      <c r="D215" t="str">
        <f t="shared" si="3"/>
        <v>AR - Hempstead County</v>
      </c>
      <c r="E215">
        <v>114.62805</v>
      </c>
    </row>
    <row r="216" spans="1:5" x14ac:dyDescent="0.2">
      <c r="A216" t="s">
        <v>449</v>
      </c>
      <c r="B216" t="s">
        <v>473</v>
      </c>
      <c r="D216" t="str">
        <f t="shared" si="3"/>
        <v>AR - Hot Spring County</v>
      </c>
      <c r="E216">
        <v>112.87537500000002</v>
      </c>
    </row>
    <row r="217" spans="1:5" x14ac:dyDescent="0.2">
      <c r="A217" t="s">
        <v>449</v>
      </c>
      <c r="B217" t="s">
        <v>474</v>
      </c>
      <c r="D217" t="str">
        <f t="shared" si="3"/>
        <v>AR - Howard County</v>
      </c>
      <c r="E217">
        <v>113.55824999999999</v>
      </c>
    </row>
    <row r="218" spans="1:5" x14ac:dyDescent="0.2">
      <c r="A218" t="s">
        <v>449</v>
      </c>
      <c r="B218" t="s">
        <v>475</v>
      </c>
      <c r="D218" t="str">
        <f t="shared" si="3"/>
        <v>AR - Independence County</v>
      </c>
      <c r="E218">
        <v>112.34764285714284</v>
      </c>
    </row>
    <row r="219" spans="1:5" x14ac:dyDescent="0.2">
      <c r="A219" t="s">
        <v>449</v>
      </c>
      <c r="B219" t="s">
        <v>476</v>
      </c>
      <c r="D219" t="str">
        <f t="shared" si="3"/>
        <v>AR - Izard County</v>
      </c>
      <c r="E219">
        <v>114.669</v>
      </c>
    </row>
    <row r="220" spans="1:5" x14ac:dyDescent="0.2">
      <c r="A220" t="s">
        <v>449</v>
      </c>
      <c r="B220" t="s">
        <v>401</v>
      </c>
      <c r="D220" t="str">
        <f t="shared" si="3"/>
        <v>AR - Jackson County</v>
      </c>
      <c r="E220">
        <v>115.95335294117648</v>
      </c>
    </row>
    <row r="221" spans="1:5" x14ac:dyDescent="0.2">
      <c r="A221" t="s">
        <v>449</v>
      </c>
      <c r="B221" t="s">
        <v>402</v>
      </c>
      <c r="D221" t="str">
        <f t="shared" si="3"/>
        <v>AR - Jefferson County</v>
      </c>
      <c r="E221">
        <v>114.02165060240962</v>
      </c>
    </row>
    <row r="222" spans="1:5" x14ac:dyDescent="0.2">
      <c r="A222" t="s">
        <v>449</v>
      </c>
      <c r="B222" t="s">
        <v>477</v>
      </c>
      <c r="D222" t="str">
        <f t="shared" si="3"/>
        <v>AR - Johnson County</v>
      </c>
      <c r="E222">
        <v>114.012</v>
      </c>
    </row>
    <row r="223" spans="1:5" x14ac:dyDescent="0.2">
      <c r="A223" t="s">
        <v>449</v>
      </c>
      <c r="B223" t="s">
        <v>478</v>
      </c>
      <c r="D223" t="str">
        <f t="shared" si="3"/>
        <v>AR - Lafayette County</v>
      </c>
      <c r="E223">
        <v>117.626625</v>
      </c>
    </row>
    <row r="224" spans="1:5" x14ac:dyDescent="0.2">
      <c r="A224" t="s">
        <v>449</v>
      </c>
      <c r="B224" t="s">
        <v>405</v>
      </c>
      <c r="D224" t="str">
        <f t="shared" si="3"/>
        <v>AR - Lawrence County</v>
      </c>
      <c r="E224">
        <v>115.82289473684209</v>
      </c>
    </row>
    <row r="225" spans="1:5" x14ac:dyDescent="0.2">
      <c r="A225" t="s">
        <v>449</v>
      </c>
      <c r="B225" t="s">
        <v>406</v>
      </c>
      <c r="D225" t="str">
        <f t="shared" si="3"/>
        <v>AR - Lee County</v>
      </c>
      <c r="E225">
        <v>117.57392307692308</v>
      </c>
    </row>
    <row r="226" spans="1:5" x14ac:dyDescent="0.2">
      <c r="A226" t="s">
        <v>449</v>
      </c>
      <c r="B226" t="s">
        <v>479</v>
      </c>
      <c r="D226" t="str">
        <f t="shared" si="3"/>
        <v>AR - Lincoln County</v>
      </c>
      <c r="E226">
        <v>113.5575</v>
      </c>
    </row>
    <row r="227" spans="1:5" x14ac:dyDescent="0.2">
      <c r="A227" t="s">
        <v>449</v>
      </c>
      <c r="B227" t="s">
        <v>480</v>
      </c>
      <c r="D227" t="str">
        <f t="shared" si="3"/>
        <v>AR - Little River County</v>
      </c>
      <c r="E227">
        <v>113.14992857142855</v>
      </c>
    </row>
    <row r="228" spans="1:5" x14ac:dyDescent="0.2">
      <c r="A228" t="s">
        <v>449</v>
      </c>
      <c r="B228" t="s">
        <v>481</v>
      </c>
      <c r="D228" t="str">
        <f t="shared" si="3"/>
        <v>AR - Logan County</v>
      </c>
      <c r="E228">
        <v>114.61999999999999</v>
      </c>
    </row>
    <row r="229" spans="1:5" x14ac:dyDescent="0.2">
      <c r="A229" t="s">
        <v>449</v>
      </c>
      <c r="B229" t="s">
        <v>482</v>
      </c>
      <c r="D229" t="str">
        <f t="shared" si="3"/>
        <v>AR - Lonoke County</v>
      </c>
      <c r="E229">
        <v>109.08790909090911</v>
      </c>
    </row>
    <row r="230" spans="1:5" x14ac:dyDescent="0.2">
      <c r="A230" t="s">
        <v>449</v>
      </c>
      <c r="B230" t="s">
        <v>410</v>
      </c>
      <c r="D230" t="str">
        <f t="shared" si="3"/>
        <v>AR - Madison County</v>
      </c>
      <c r="E230">
        <v>113.80915384615383</v>
      </c>
    </row>
    <row r="231" spans="1:5" x14ac:dyDescent="0.2">
      <c r="A231" t="s">
        <v>449</v>
      </c>
      <c r="B231" t="s">
        <v>412</v>
      </c>
      <c r="D231" t="str">
        <f t="shared" si="3"/>
        <v>AR - Marion County</v>
      </c>
      <c r="E231">
        <v>111.75092307692309</v>
      </c>
    </row>
    <row r="232" spans="1:5" x14ac:dyDescent="0.2">
      <c r="A232" t="s">
        <v>449</v>
      </c>
      <c r="B232" t="s">
        <v>483</v>
      </c>
      <c r="D232" t="str">
        <f t="shared" si="3"/>
        <v>AR - Miller County</v>
      </c>
      <c r="E232">
        <v>113.1262105263158</v>
      </c>
    </row>
    <row r="233" spans="1:5" x14ac:dyDescent="0.2">
      <c r="A233" t="s">
        <v>449</v>
      </c>
      <c r="B233" t="s">
        <v>484</v>
      </c>
      <c r="D233" t="str">
        <f t="shared" si="3"/>
        <v>AR - Mississippi County</v>
      </c>
      <c r="E233">
        <v>114.79738775510204</v>
      </c>
    </row>
    <row r="234" spans="1:5" x14ac:dyDescent="0.2">
      <c r="A234" t="s">
        <v>449</v>
      </c>
      <c r="B234" t="s">
        <v>415</v>
      </c>
      <c r="D234" t="str">
        <f t="shared" si="3"/>
        <v>AR - Monroe County</v>
      </c>
      <c r="E234">
        <v>117.04909090909091</v>
      </c>
    </row>
    <row r="235" spans="1:5" x14ac:dyDescent="0.2">
      <c r="A235" t="s">
        <v>449</v>
      </c>
      <c r="B235" t="s">
        <v>416</v>
      </c>
      <c r="D235" t="str">
        <f t="shared" si="3"/>
        <v>AR - Montgomery County</v>
      </c>
      <c r="E235">
        <v>115.056</v>
      </c>
    </row>
    <row r="236" spans="1:5" x14ac:dyDescent="0.2">
      <c r="A236" t="s">
        <v>449</v>
      </c>
      <c r="B236" t="s">
        <v>485</v>
      </c>
      <c r="D236" t="str">
        <f t="shared" si="3"/>
        <v>AR - Nevada County</v>
      </c>
      <c r="E236">
        <v>116.90887499999999</v>
      </c>
    </row>
    <row r="237" spans="1:5" x14ac:dyDescent="0.2">
      <c r="A237" t="s">
        <v>449</v>
      </c>
      <c r="B237" t="s">
        <v>486</v>
      </c>
      <c r="D237" t="str">
        <f t="shared" si="3"/>
        <v>AR - Newton County</v>
      </c>
      <c r="E237">
        <v>115.89685714285713</v>
      </c>
    </row>
    <row r="238" spans="1:5" x14ac:dyDescent="0.2">
      <c r="A238" t="s">
        <v>449</v>
      </c>
      <c r="B238" t="s">
        <v>487</v>
      </c>
      <c r="D238" t="str">
        <f t="shared" si="3"/>
        <v>AR - Ouachita County</v>
      </c>
      <c r="E238">
        <v>114.66870967741936</v>
      </c>
    </row>
    <row r="239" spans="1:5" x14ac:dyDescent="0.2">
      <c r="A239" t="s">
        <v>449</v>
      </c>
      <c r="B239" t="s">
        <v>418</v>
      </c>
      <c r="D239" t="str">
        <f t="shared" si="3"/>
        <v>AR - Perry County</v>
      </c>
      <c r="E239">
        <v>112.24299999999999</v>
      </c>
    </row>
    <row r="240" spans="1:5" x14ac:dyDescent="0.2">
      <c r="A240" t="s">
        <v>449</v>
      </c>
      <c r="B240" t="s">
        <v>488</v>
      </c>
      <c r="D240" t="str">
        <f t="shared" si="3"/>
        <v>AR - Phillips County</v>
      </c>
      <c r="E240">
        <v>117.0687857142857</v>
      </c>
    </row>
    <row r="241" spans="1:5" x14ac:dyDescent="0.2">
      <c r="A241" t="s">
        <v>449</v>
      </c>
      <c r="B241" t="s">
        <v>420</v>
      </c>
      <c r="D241" t="str">
        <f t="shared" si="3"/>
        <v>AR - Pike County</v>
      </c>
      <c r="E241">
        <v>115.17389999999997</v>
      </c>
    </row>
    <row r="242" spans="1:5" x14ac:dyDescent="0.2">
      <c r="A242" t="s">
        <v>449</v>
      </c>
      <c r="B242" t="s">
        <v>489</v>
      </c>
      <c r="D242" t="str">
        <f t="shared" si="3"/>
        <v>AR - Poinsett County</v>
      </c>
      <c r="E242">
        <v>115.08646153846156</v>
      </c>
    </row>
    <row r="243" spans="1:5" x14ac:dyDescent="0.2">
      <c r="A243" t="s">
        <v>449</v>
      </c>
      <c r="B243" t="s">
        <v>490</v>
      </c>
      <c r="D243" t="str">
        <f t="shared" si="3"/>
        <v>AR - Polk County</v>
      </c>
      <c r="E243">
        <v>114.78093749999998</v>
      </c>
    </row>
    <row r="244" spans="1:5" x14ac:dyDescent="0.2">
      <c r="A244" t="s">
        <v>449</v>
      </c>
      <c r="B244" t="s">
        <v>491</v>
      </c>
      <c r="D244" t="str">
        <f t="shared" si="3"/>
        <v>AR - Pope County</v>
      </c>
      <c r="E244">
        <v>111.71514705882352</v>
      </c>
    </row>
    <row r="245" spans="1:5" x14ac:dyDescent="0.2">
      <c r="A245" t="s">
        <v>449</v>
      </c>
      <c r="B245" t="s">
        <v>492</v>
      </c>
      <c r="D245" t="str">
        <f t="shared" si="3"/>
        <v>AR - Prairie County</v>
      </c>
      <c r="E245">
        <v>114.3837</v>
      </c>
    </row>
    <row r="246" spans="1:5" x14ac:dyDescent="0.2">
      <c r="A246" t="s">
        <v>449</v>
      </c>
      <c r="B246" t="s">
        <v>493</v>
      </c>
      <c r="D246" t="str">
        <f t="shared" si="3"/>
        <v>AR - Pulaski County</v>
      </c>
      <c r="E246">
        <v>108.32923104693148</v>
      </c>
    </row>
    <row r="247" spans="1:5" x14ac:dyDescent="0.2">
      <c r="A247" t="s">
        <v>449</v>
      </c>
      <c r="B247" t="s">
        <v>421</v>
      </c>
      <c r="D247" t="str">
        <f t="shared" si="3"/>
        <v>AR - Randolph County</v>
      </c>
      <c r="E247">
        <v>114.92894117647059</v>
      </c>
    </row>
    <row r="248" spans="1:5" x14ac:dyDescent="0.2">
      <c r="A248" t="s">
        <v>449</v>
      </c>
      <c r="B248" t="s">
        <v>494</v>
      </c>
      <c r="D248" t="str">
        <f t="shared" si="3"/>
        <v>AR - St. Francis County</v>
      </c>
      <c r="E248">
        <v>114.34564285714286</v>
      </c>
    </row>
    <row r="249" spans="1:5" x14ac:dyDescent="0.2">
      <c r="A249" t="s">
        <v>449</v>
      </c>
      <c r="B249" t="s">
        <v>495</v>
      </c>
      <c r="D249" t="str">
        <f t="shared" si="3"/>
        <v>AR - Saline County</v>
      </c>
      <c r="E249">
        <v>106.7884</v>
      </c>
    </row>
    <row r="250" spans="1:5" x14ac:dyDescent="0.2">
      <c r="A250" t="s">
        <v>449</v>
      </c>
      <c r="B250" t="s">
        <v>496</v>
      </c>
      <c r="D250" t="str">
        <f t="shared" si="3"/>
        <v>AR - Scott County</v>
      </c>
      <c r="E250">
        <v>116</v>
      </c>
    </row>
    <row r="251" spans="1:5" x14ac:dyDescent="0.2">
      <c r="A251" t="s">
        <v>449</v>
      </c>
      <c r="B251" t="s">
        <v>497</v>
      </c>
      <c r="D251" t="str">
        <f t="shared" si="3"/>
        <v>AR - Searcy County</v>
      </c>
      <c r="E251">
        <v>116.98920000000001</v>
      </c>
    </row>
    <row r="252" spans="1:5" x14ac:dyDescent="0.2">
      <c r="A252" t="s">
        <v>449</v>
      </c>
      <c r="B252" t="s">
        <v>498</v>
      </c>
      <c r="D252" t="str">
        <f t="shared" si="3"/>
        <v>AR - Sebastian County</v>
      </c>
      <c r="E252">
        <v>110.32659574468086</v>
      </c>
    </row>
    <row r="253" spans="1:5" x14ac:dyDescent="0.2">
      <c r="A253" t="s">
        <v>449</v>
      </c>
      <c r="B253" t="s">
        <v>499</v>
      </c>
      <c r="D253" t="str">
        <f t="shared" si="3"/>
        <v>AR - Sevier County</v>
      </c>
      <c r="E253">
        <v>114.79254545454545</v>
      </c>
    </row>
    <row r="254" spans="1:5" x14ac:dyDescent="0.2">
      <c r="A254" t="s">
        <v>449</v>
      </c>
      <c r="B254" t="s">
        <v>500</v>
      </c>
      <c r="D254" t="str">
        <f t="shared" si="3"/>
        <v>AR - Sharp County</v>
      </c>
      <c r="E254">
        <v>115.39750000000001</v>
      </c>
    </row>
    <row r="255" spans="1:5" x14ac:dyDescent="0.2">
      <c r="A255" t="s">
        <v>449</v>
      </c>
      <c r="B255" t="s">
        <v>501</v>
      </c>
      <c r="D255" t="str">
        <f t="shared" si="3"/>
        <v>AR - Stone County</v>
      </c>
      <c r="E255">
        <v>114.39000000000001</v>
      </c>
    </row>
    <row r="256" spans="1:5" x14ac:dyDescent="0.2">
      <c r="A256" t="s">
        <v>449</v>
      </c>
      <c r="B256" t="s">
        <v>502</v>
      </c>
      <c r="D256" t="str">
        <f t="shared" si="3"/>
        <v>AR - Union County</v>
      </c>
      <c r="E256">
        <v>113.27686363636366</v>
      </c>
    </row>
    <row r="257" spans="1:5" x14ac:dyDescent="0.2">
      <c r="A257" t="s">
        <v>449</v>
      </c>
      <c r="B257" t="s">
        <v>503</v>
      </c>
      <c r="D257" t="str">
        <f t="shared" si="3"/>
        <v>AR - Van Buren County</v>
      </c>
      <c r="E257">
        <v>112.81178571428572</v>
      </c>
    </row>
    <row r="258" spans="1:5" x14ac:dyDescent="0.2">
      <c r="A258" t="s">
        <v>449</v>
      </c>
      <c r="B258" t="s">
        <v>430</v>
      </c>
      <c r="D258" t="str">
        <f t="shared" si="3"/>
        <v>AR - Washington County</v>
      </c>
      <c r="E258">
        <v>107.44145217391301</v>
      </c>
    </row>
    <row r="259" spans="1:5" x14ac:dyDescent="0.2">
      <c r="A259" t="s">
        <v>449</v>
      </c>
      <c r="B259" t="s">
        <v>504</v>
      </c>
      <c r="D259" t="str">
        <f t="shared" ref="D259:D322" si="4">A259&amp;" - "&amp;B259</f>
        <v>AR - White County</v>
      </c>
      <c r="E259">
        <v>111.56439130434785</v>
      </c>
    </row>
    <row r="260" spans="1:5" x14ac:dyDescent="0.2">
      <c r="A260" t="s">
        <v>449</v>
      </c>
      <c r="B260" t="s">
        <v>505</v>
      </c>
      <c r="D260" t="str">
        <f t="shared" si="4"/>
        <v>AR - Woodruff County</v>
      </c>
      <c r="E260">
        <v>118.57336363636364</v>
      </c>
    </row>
    <row r="261" spans="1:5" x14ac:dyDescent="0.2">
      <c r="A261" t="s">
        <v>449</v>
      </c>
      <c r="B261" t="s">
        <v>506</v>
      </c>
      <c r="D261" t="str">
        <f t="shared" si="4"/>
        <v>AR - Yell County</v>
      </c>
      <c r="E261">
        <v>113.7909375</v>
      </c>
    </row>
    <row r="262" spans="1:5" x14ac:dyDescent="0.2">
      <c r="A262" t="s">
        <v>507</v>
      </c>
      <c r="B262" t="s">
        <v>508</v>
      </c>
      <c r="D262" t="str">
        <f t="shared" si="4"/>
        <v>CA - Alameda County</v>
      </c>
      <c r="E262">
        <v>75.223338461538518</v>
      </c>
    </row>
    <row r="263" spans="1:5" x14ac:dyDescent="0.2">
      <c r="A263" t="s">
        <v>507</v>
      </c>
      <c r="B263" t="s">
        <v>509</v>
      </c>
      <c r="D263" t="str">
        <f t="shared" si="4"/>
        <v>CA - Alpine County</v>
      </c>
      <c r="E263">
        <v>92.807999999999993</v>
      </c>
    </row>
    <row r="264" spans="1:5" x14ac:dyDescent="0.2">
      <c r="A264" t="s">
        <v>507</v>
      </c>
      <c r="B264" t="s">
        <v>510</v>
      </c>
      <c r="D264" t="str">
        <f t="shared" si="4"/>
        <v>CA - Amador County</v>
      </c>
      <c r="E264">
        <v>96.173379310344856</v>
      </c>
    </row>
    <row r="265" spans="1:5" x14ac:dyDescent="0.2">
      <c r="A265" t="s">
        <v>507</v>
      </c>
      <c r="B265" t="s">
        <v>511</v>
      </c>
      <c r="D265" t="str">
        <f t="shared" si="4"/>
        <v>CA - Butte County</v>
      </c>
      <c r="E265">
        <v>103.64218134715031</v>
      </c>
    </row>
    <row r="266" spans="1:5" x14ac:dyDescent="0.2">
      <c r="A266" t="s">
        <v>507</v>
      </c>
      <c r="B266" t="s">
        <v>512</v>
      </c>
      <c r="D266" t="str">
        <f t="shared" si="4"/>
        <v>CA - Calaveras County</v>
      </c>
      <c r="E266">
        <v>97.595700000000022</v>
      </c>
    </row>
    <row r="267" spans="1:5" x14ac:dyDescent="0.2">
      <c r="A267" t="s">
        <v>507</v>
      </c>
      <c r="B267" t="s">
        <v>513</v>
      </c>
      <c r="D267" t="str">
        <f t="shared" si="4"/>
        <v>CA - Colusa County</v>
      </c>
      <c r="E267">
        <v>103.66407692307691</v>
      </c>
    </row>
    <row r="268" spans="1:5" x14ac:dyDescent="0.2">
      <c r="A268" t="s">
        <v>507</v>
      </c>
      <c r="B268" t="s">
        <v>514</v>
      </c>
      <c r="D268" t="str">
        <f t="shared" si="4"/>
        <v>CA - Contra Costa County</v>
      </c>
      <c r="E268">
        <v>75.140461267605588</v>
      </c>
    </row>
    <row r="269" spans="1:5" x14ac:dyDescent="0.2">
      <c r="A269" t="s">
        <v>507</v>
      </c>
      <c r="B269" t="s">
        <v>515</v>
      </c>
      <c r="D269" t="str">
        <f t="shared" si="4"/>
        <v>CA - Del Norte County</v>
      </c>
      <c r="E269">
        <v>103.27870588235292</v>
      </c>
    </row>
    <row r="270" spans="1:5" x14ac:dyDescent="0.2">
      <c r="A270" t="s">
        <v>507</v>
      </c>
      <c r="B270" t="s">
        <v>516</v>
      </c>
      <c r="D270" t="str">
        <f t="shared" si="4"/>
        <v>CA - El Dorado County</v>
      </c>
      <c r="E270">
        <v>91.024536585365837</v>
      </c>
    </row>
    <row r="271" spans="1:5" x14ac:dyDescent="0.2">
      <c r="A271" t="s">
        <v>507</v>
      </c>
      <c r="B271" t="s">
        <v>517</v>
      </c>
      <c r="D271" t="str">
        <f t="shared" si="4"/>
        <v>CA - Fresno County</v>
      </c>
      <c r="E271">
        <v>105.91915263157904</v>
      </c>
    </row>
    <row r="272" spans="1:5" x14ac:dyDescent="0.2">
      <c r="A272" t="s">
        <v>507</v>
      </c>
      <c r="B272" t="s">
        <v>518</v>
      </c>
      <c r="D272" t="str">
        <f t="shared" si="4"/>
        <v>CA - Glenn County</v>
      </c>
      <c r="E272">
        <v>105.06</v>
      </c>
    </row>
    <row r="273" spans="1:5" x14ac:dyDescent="0.2">
      <c r="A273" t="s">
        <v>507</v>
      </c>
      <c r="B273" t="s">
        <v>519</v>
      </c>
      <c r="D273" t="str">
        <f t="shared" si="4"/>
        <v>CA - Humboldt County</v>
      </c>
      <c r="E273">
        <v>101.71732710280376</v>
      </c>
    </row>
    <row r="274" spans="1:5" x14ac:dyDescent="0.2">
      <c r="A274" t="s">
        <v>507</v>
      </c>
      <c r="B274" t="s">
        <v>520</v>
      </c>
      <c r="D274" t="str">
        <f t="shared" si="4"/>
        <v>CA - Imperial County</v>
      </c>
      <c r="E274">
        <v>107.27896153846156</v>
      </c>
    </row>
    <row r="275" spans="1:5" x14ac:dyDescent="0.2">
      <c r="A275" t="s">
        <v>507</v>
      </c>
      <c r="B275" t="s">
        <v>521</v>
      </c>
      <c r="D275" t="str">
        <f t="shared" si="4"/>
        <v>CA - Inyo County</v>
      </c>
      <c r="E275">
        <v>98.227125000000001</v>
      </c>
    </row>
    <row r="276" spans="1:5" x14ac:dyDescent="0.2">
      <c r="A276" t="s">
        <v>507</v>
      </c>
      <c r="B276" t="s">
        <v>522</v>
      </c>
      <c r="D276" t="str">
        <f t="shared" si="4"/>
        <v>CA - Kern County</v>
      </c>
      <c r="E276">
        <v>108.17042399999995</v>
      </c>
    </row>
    <row r="277" spans="1:5" x14ac:dyDescent="0.2">
      <c r="A277" t="s">
        <v>507</v>
      </c>
      <c r="B277" t="s">
        <v>523</v>
      </c>
      <c r="D277" t="str">
        <f t="shared" si="4"/>
        <v>CA - Kings County</v>
      </c>
      <c r="E277">
        <v>107.78246590909093</v>
      </c>
    </row>
    <row r="278" spans="1:5" x14ac:dyDescent="0.2">
      <c r="A278" t="s">
        <v>507</v>
      </c>
      <c r="B278" t="s">
        <v>524</v>
      </c>
      <c r="D278" t="str">
        <f t="shared" si="4"/>
        <v>CA - Lake County</v>
      </c>
      <c r="E278">
        <v>104.08989130434784</v>
      </c>
    </row>
    <row r="279" spans="1:5" x14ac:dyDescent="0.2">
      <c r="A279" t="s">
        <v>507</v>
      </c>
      <c r="B279" t="s">
        <v>525</v>
      </c>
      <c r="D279" t="str">
        <f t="shared" si="4"/>
        <v>CA - Lassen County</v>
      </c>
      <c r="E279">
        <v>107.00614285714285</v>
      </c>
    </row>
    <row r="280" spans="1:5" x14ac:dyDescent="0.2">
      <c r="A280" t="s">
        <v>507</v>
      </c>
      <c r="B280" t="s">
        <v>526</v>
      </c>
      <c r="D280" t="str">
        <f t="shared" si="4"/>
        <v>CA - Los Angeles County</v>
      </c>
      <c r="E280">
        <v>83.914650287172748</v>
      </c>
    </row>
    <row r="281" spans="1:5" x14ac:dyDescent="0.2">
      <c r="A281" t="s">
        <v>507</v>
      </c>
      <c r="B281" t="s">
        <v>527</v>
      </c>
      <c r="D281" t="str">
        <f t="shared" si="4"/>
        <v>CA - Madera County</v>
      </c>
      <c r="E281">
        <v>105.73259210526318</v>
      </c>
    </row>
    <row r="282" spans="1:5" x14ac:dyDescent="0.2">
      <c r="A282" t="s">
        <v>507</v>
      </c>
      <c r="B282" t="s">
        <v>528</v>
      </c>
      <c r="D282" t="str">
        <f t="shared" si="4"/>
        <v>CA - Marin County</v>
      </c>
      <c r="E282">
        <v>28.125417218543053</v>
      </c>
    </row>
    <row r="283" spans="1:5" x14ac:dyDescent="0.2">
      <c r="A283" t="s">
        <v>507</v>
      </c>
      <c r="B283" t="s">
        <v>529</v>
      </c>
      <c r="D283" t="str">
        <f t="shared" si="4"/>
        <v>CA - Mariposa County</v>
      </c>
      <c r="E283">
        <v>100.86975</v>
      </c>
    </row>
    <row r="284" spans="1:5" x14ac:dyDescent="0.2">
      <c r="A284" t="s">
        <v>507</v>
      </c>
      <c r="B284" t="s">
        <v>530</v>
      </c>
      <c r="D284" t="str">
        <f t="shared" si="4"/>
        <v>CA - Mendocino County</v>
      </c>
      <c r="E284">
        <v>95.151115384615409</v>
      </c>
    </row>
    <row r="285" spans="1:5" x14ac:dyDescent="0.2">
      <c r="A285" t="s">
        <v>507</v>
      </c>
      <c r="B285" t="s">
        <v>531</v>
      </c>
      <c r="D285" t="str">
        <f t="shared" si="4"/>
        <v>CA - Merced County</v>
      </c>
      <c r="E285">
        <v>103.94179054054055</v>
      </c>
    </row>
    <row r="286" spans="1:5" x14ac:dyDescent="0.2">
      <c r="A286" t="s">
        <v>507</v>
      </c>
      <c r="B286" t="s">
        <v>532</v>
      </c>
      <c r="D286" t="str">
        <f t="shared" si="4"/>
        <v>CA - Modoc County</v>
      </c>
      <c r="E286">
        <v>111.69674999999999</v>
      </c>
    </row>
    <row r="287" spans="1:5" x14ac:dyDescent="0.2">
      <c r="A287" t="s">
        <v>507</v>
      </c>
      <c r="B287" t="s">
        <v>533</v>
      </c>
      <c r="D287" t="str">
        <f t="shared" si="4"/>
        <v>CA - Mono County</v>
      </c>
      <c r="E287">
        <v>88.167000000000016</v>
      </c>
    </row>
    <row r="288" spans="1:5" x14ac:dyDescent="0.2">
      <c r="A288" t="s">
        <v>507</v>
      </c>
      <c r="B288" t="s">
        <v>534</v>
      </c>
      <c r="D288" t="str">
        <f t="shared" si="4"/>
        <v>CA - Monterey County</v>
      </c>
      <c r="E288">
        <v>70.86882089552239</v>
      </c>
    </row>
    <row r="289" spans="1:5" x14ac:dyDescent="0.2">
      <c r="A289" t="s">
        <v>507</v>
      </c>
      <c r="B289" t="s">
        <v>535</v>
      </c>
      <c r="D289" t="str">
        <f t="shared" si="4"/>
        <v>CA - Napa County</v>
      </c>
      <c r="E289">
        <v>73.58499999999998</v>
      </c>
    </row>
    <row r="290" spans="1:5" x14ac:dyDescent="0.2">
      <c r="A290" t="s">
        <v>507</v>
      </c>
      <c r="B290" t="s">
        <v>485</v>
      </c>
      <c r="D290" t="str">
        <f t="shared" si="4"/>
        <v>CA - Nevada County</v>
      </c>
      <c r="E290">
        <v>88.658756756756716</v>
      </c>
    </row>
    <row r="291" spans="1:5" x14ac:dyDescent="0.2">
      <c r="A291" t="s">
        <v>507</v>
      </c>
      <c r="B291" t="s">
        <v>536</v>
      </c>
      <c r="D291" t="str">
        <f t="shared" si="4"/>
        <v>CA - Orange County</v>
      </c>
      <c r="E291">
        <v>75.167906250000073</v>
      </c>
    </row>
    <row r="292" spans="1:5" x14ac:dyDescent="0.2">
      <c r="A292" t="s">
        <v>507</v>
      </c>
      <c r="B292" t="s">
        <v>537</v>
      </c>
      <c r="D292" t="str">
        <f t="shared" si="4"/>
        <v>CA - Placer County</v>
      </c>
      <c r="E292">
        <v>82.596734693877565</v>
      </c>
    </row>
    <row r="293" spans="1:5" x14ac:dyDescent="0.2">
      <c r="A293" t="s">
        <v>507</v>
      </c>
      <c r="B293" t="s">
        <v>538</v>
      </c>
      <c r="D293" t="str">
        <f t="shared" si="4"/>
        <v>CA - Plumas County</v>
      </c>
      <c r="E293">
        <v>100.5498</v>
      </c>
    </row>
    <row r="294" spans="1:5" x14ac:dyDescent="0.2">
      <c r="A294" t="s">
        <v>507</v>
      </c>
      <c r="B294" t="s">
        <v>539</v>
      </c>
      <c r="D294" t="str">
        <f t="shared" si="4"/>
        <v>CA - Riverside County</v>
      </c>
      <c r="E294">
        <v>99.035954887217969</v>
      </c>
    </row>
    <row r="295" spans="1:5" x14ac:dyDescent="0.2">
      <c r="A295" t="s">
        <v>507</v>
      </c>
      <c r="B295" t="s">
        <v>540</v>
      </c>
      <c r="D295" t="str">
        <f t="shared" si="4"/>
        <v>CA - Sacramento County</v>
      </c>
      <c r="E295">
        <v>97.734839240506361</v>
      </c>
    </row>
    <row r="296" spans="1:5" x14ac:dyDescent="0.2">
      <c r="A296" t="s">
        <v>507</v>
      </c>
      <c r="B296" t="s">
        <v>541</v>
      </c>
      <c r="D296" t="str">
        <f t="shared" si="4"/>
        <v>CA - San Benito County</v>
      </c>
      <c r="E296">
        <v>73.156333333333336</v>
      </c>
    </row>
    <row r="297" spans="1:5" x14ac:dyDescent="0.2">
      <c r="A297" t="s">
        <v>507</v>
      </c>
      <c r="B297" t="s">
        <v>542</v>
      </c>
      <c r="D297" t="str">
        <f t="shared" si="4"/>
        <v>CA - San Bernardino County</v>
      </c>
      <c r="E297">
        <v>101.19446280991725</v>
      </c>
    </row>
    <row r="298" spans="1:5" x14ac:dyDescent="0.2">
      <c r="A298" t="s">
        <v>507</v>
      </c>
      <c r="B298" t="s">
        <v>543</v>
      </c>
      <c r="D298" t="str">
        <f t="shared" si="4"/>
        <v>CA - San Diego County</v>
      </c>
      <c r="E298">
        <v>83.62009743589752</v>
      </c>
    </row>
    <row r="299" spans="1:5" x14ac:dyDescent="0.2">
      <c r="A299" t="s">
        <v>507</v>
      </c>
      <c r="B299" t="s">
        <v>544</v>
      </c>
      <c r="D299" t="str">
        <f t="shared" si="4"/>
        <v>CA - San Francisco County</v>
      </c>
      <c r="E299">
        <v>50.71512565445029</v>
      </c>
    </row>
    <row r="300" spans="1:5" x14ac:dyDescent="0.2">
      <c r="A300" t="s">
        <v>507</v>
      </c>
      <c r="B300" t="s">
        <v>545</v>
      </c>
      <c r="D300" t="str">
        <f t="shared" si="4"/>
        <v>CA - San Joaquin County</v>
      </c>
      <c r="E300">
        <v>100.23725706940871</v>
      </c>
    </row>
    <row r="301" spans="1:5" x14ac:dyDescent="0.2">
      <c r="A301" t="s">
        <v>507</v>
      </c>
      <c r="B301" t="s">
        <v>546</v>
      </c>
      <c r="D301" t="str">
        <f t="shared" si="4"/>
        <v>CA - San Luis Obispo County</v>
      </c>
      <c r="E301">
        <v>84.270792452830165</v>
      </c>
    </row>
    <row r="302" spans="1:5" x14ac:dyDescent="0.2">
      <c r="A302" t="s">
        <v>507</v>
      </c>
      <c r="B302" t="s">
        <v>547</v>
      </c>
      <c r="D302" t="str">
        <f t="shared" si="4"/>
        <v>CA - San Mateo County</v>
      </c>
      <c r="E302">
        <v>38.577941309255095</v>
      </c>
    </row>
    <row r="303" spans="1:5" x14ac:dyDescent="0.2">
      <c r="A303" t="s">
        <v>507</v>
      </c>
      <c r="B303" t="s">
        <v>548</v>
      </c>
      <c r="D303" t="str">
        <f t="shared" si="4"/>
        <v>CA - Santa Barbara County</v>
      </c>
      <c r="E303">
        <v>71.010718849840302</v>
      </c>
    </row>
    <row r="304" spans="1:5" x14ac:dyDescent="0.2">
      <c r="A304" t="s">
        <v>507</v>
      </c>
      <c r="B304" t="s">
        <v>549</v>
      </c>
      <c r="D304" t="str">
        <f t="shared" si="4"/>
        <v>CA - Santa Clara County</v>
      </c>
      <c r="E304">
        <v>44.220005946481727</v>
      </c>
    </row>
    <row r="305" spans="1:5" x14ac:dyDescent="0.2">
      <c r="A305" t="s">
        <v>507</v>
      </c>
      <c r="B305" t="s">
        <v>446</v>
      </c>
      <c r="D305" t="str">
        <f t="shared" si="4"/>
        <v>CA - Santa Cruz County</v>
      </c>
      <c r="E305">
        <v>63.015869822485193</v>
      </c>
    </row>
    <row r="306" spans="1:5" x14ac:dyDescent="0.2">
      <c r="A306" t="s">
        <v>507</v>
      </c>
      <c r="B306" t="s">
        <v>550</v>
      </c>
      <c r="D306" t="str">
        <f t="shared" si="4"/>
        <v>CA - Shasta County</v>
      </c>
      <c r="E306">
        <v>104.25098076923081</v>
      </c>
    </row>
    <row r="307" spans="1:5" x14ac:dyDescent="0.2">
      <c r="A307" t="s">
        <v>507</v>
      </c>
      <c r="B307" t="s">
        <v>551</v>
      </c>
      <c r="D307" t="str">
        <f t="shared" si="4"/>
        <v>CA - Sierra County</v>
      </c>
      <c r="E307">
        <v>103.12457142857143</v>
      </c>
    </row>
    <row r="308" spans="1:5" x14ac:dyDescent="0.2">
      <c r="A308" t="s">
        <v>507</v>
      </c>
      <c r="B308" t="s">
        <v>552</v>
      </c>
      <c r="D308" t="str">
        <f t="shared" si="4"/>
        <v>CA - Siskiyou County</v>
      </c>
      <c r="E308">
        <v>107.17005405405405</v>
      </c>
    </row>
    <row r="309" spans="1:5" x14ac:dyDescent="0.2">
      <c r="A309" t="s">
        <v>507</v>
      </c>
      <c r="B309" t="s">
        <v>553</v>
      </c>
      <c r="D309" t="str">
        <f t="shared" si="4"/>
        <v>CA - Solano County</v>
      </c>
      <c r="E309">
        <v>91.313999999999993</v>
      </c>
    </row>
    <row r="310" spans="1:5" x14ac:dyDescent="0.2">
      <c r="A310" t="s">
        <v>507</v>
      </c>
      <c r="B310" t="s">
        <v>554</v>
      </c>
      <c r="D310" t="str">
        <f t="shared" si="4"/>
        <v>CA - Sonoma County</v>
      </c>
      <c r="E310">
        <v>76.454949438202277</v>
      </c>
    </row>
    <row r="311" spans="1:5" x14ac:dyDescent="0.2">
      <c r="A311" t="s">
        <v>507</v>
      </c>
      <c r="B311" t="s">
        <v>555</v>
      </c>
      <c r="D311" t="str">
        <f t="shared" si="4"/>
        <v>CA - Stanislaus County</v>
      </c>
      <c r="E311">
        <v>100.78054455445546</v>
      </c>
    </row>
    <row r="312" spans="1:5" x14ac:dyDescent="0.2">
      <c r="A312" t="s">
        <v>507</v>
      </c>
      <c r="B312" t="s">
        <v>556</v>
      </c>
      <c r="D312" t="str">
        <f t="shared" si="4"/>
        <v>CA - Sutter County</v>
      </c>
      <c r="E312">
        <v>101.95635</v>
      </c>
    </row>
    <row r="313" spans="1:5" x14ac:dyDescent="0.2">
      <c r="A313" t="s">
        <v>507</v>
      </c>
      <c r="B313" t="s">
        <v>557</v>
      </c>
      <c r="D313" t="str">
        <f t="shared" si="4"/>
        <v>CA - Tehama County</v>
      </c>
      <c r="E313">
        <v>106.53781395348835</v>
      </c>
    </row>
    <row r="314" spans="1:5" x14ac:dyDescent="0.2">
      <c r="A314" t="s">
        <v>507</v>
      </c>
      <c r="B314" t="s">
        <v>558</v>
      </c>
      <c r="D314" t="str">
        <f t="shared" si="4"/>
        <v>CA - Trinity County</v>
      </c>
      <c r="E314">
        <v>108.10866666666668</v>
      </c>
    </row>
    <row r="315" spans="1:5" x14ac:dyDescent="0.2">
      <c r="A315" t="s">
        <v>507</v>
      </c>
      <c r="B315" t="s">
        <v>559</v>
      </c>
      <c r="D315" t="str">
        <f t="shared" si="4"/>
        <v>CA - Tulare County</v>
      </c>
      <c r="E315">
        <v>106.30942641509435</v>
      </c>
    </row>
    <row r="316" spans="1:5" x14ac:dyDescent="0.2">
      <c r="A316" t="s">
        <v>507</v>
      </c>
      <c r="B316" t="s">
        <v>560</v>
      </c>
      <c r="D316" t="str">
        <f t="shared" si="4"/>
        <v>CA - Tuolumne County</v>
      </c>
      <c r="E316">
        <v>97.928100000000015</v>
      </c>
    </row>
    <row r="317" spans="1:5" x14ac:dyDescent="0.2">
      <c r="A317" t="s">
        <v>507</v>
      </c>
      <c r="B317" t="s">
        <v>561</v>
      </c>
      <c r="D317" t="str">
        <f t="shared" si="4"/>
        <v>CA - Ventura County</v>
      </c>
      <c r="E317">
        <v>79.222615384615295</v>
      </c>
    </row>
    <row r="318" spans="1:5" x14ac:dyDescent="0.2">
      <c r="A318" t="s">
        <v>507</v>
      </c>
      <c r="B318" t="s">
        <v>562</v>
      </c>
      <c r="D318" t="str">
        <f t="shared" si="4"/>
        <v>CA - Yolo County</v>
      </c>
      <c r="E318">
        <v>92.080181818181842</v>
      </c>
    </row>
    <row r="319" spans="1:5" x14ac:dyDescent="0.2">
      <c r="A319" t="s">
        <v>507</v>
      </c>
      <c r="B319" t="s">
        <v>563</v>
      </c>
      <c r="D319" t="str">
        <f t="shared" si="4"/>
        <v>CA - Yuba County</v>
      </c>
      <c r="E319">
        <v>106.58534693877547</v>
      </c>
    </row>
    <row r="320" spans="1:5" x14ac:dyDescent="0.2">
      <c r="A320" t="s">
        <v>564</v>
      </c>
      <c r="B320" t="s">
        <v>565</v>
      </c>
      <c r="D320" t="str">
        <f t="shared" si="4"/>
        <v>CO - Adams County</v>
      </c>
      <c r="E320">
        <v>97.117888446215119</v>
      </c>
    </row>
    <row r="321" spans="1:5" x14ac:dyDescent="0.2">
      <c r="A321" t="s">
        <v>564</v>
      </c>
      <c r="B321" t="s">
        <v>566</v>
      </c>
      <c r="D321" t="str">
        <f t="shared" si="4"/>
        <v>CO - Alamosa County</v>
      </c>
      <c r="E321">
        <v>108.1848</v>
      </c>
    </row>
    <row r="322" spans="1:5" x14ac:dyDescent="0.2">
      <c r="A322" t="s">
        <v>564</v>
      </c>
      <c r="B322" t="s">
        <v>567</v>
      </c>
      <c r="D322" t="str">
        <f t="shared" si="4"/>
        <v>CO - Arapahoe County</v>
      </c>
      <c r="E322">
        <v>85.705111716621161</v>
      </c>
    </row>
    <row r="323" spans="1:5" x14ac:dyDescent="0.2">
      <c r="A323" t="s">
        <v>564</v>
      </c>
      <c r="B323" t="s">
        <v>568</v>
      </c>
      <c r="D323" t="str">
        <f t="shared" ref="D323:D386" si="5">A323&amp;" - "&amp;B323</f>
        <v>CO - Archuleta County</v>
      </c>
      <c r="E323">
        <v>95.832999999999998</v>
      </c>
    </row>
    <row r="324" spans="1:5" x14ac:dyDescent="0.2">
      <c r="A324" t="s">
        <v>564</v>
      </c>
      <c r="B324" t="s">
        <v>569</v>
      </c>
      <c r="D324" t="str">
        <f t="shared" si="5"/>
        <v>CO - Baca County</v>
      </c>
      <c r="E324">
        <v>114.678</v>
      </c>
    </row>
    <row r="325" spans="1:5" x14ac:dyDescent="0.2">
      <c r="A325" t="s">
        <v>564</v>
      </c>
      <c r="B325" t="s">
        <v>570</v>
      </c>
      <c r="D325" t="str">
        <f t="shared" si="5"/>
        <v>CO - Bent County</v>
      </c>
      <c r="E325">
        <v>114.60240000000002</v>
      </c>
    </row>
    <row r="326" spans="1:5" x14ac:dyDescent="0.2">
      <c r="A326" t="s">
        <v>564</v>
      </c>
      <c r="B326" t="s">
        <v>571</v>
      </c>
      <c r="D326" t="str">
        <f t="shared" si="5"/>
        <v>CO - Boulder County</v>
      </c>
      <c r="E326">
        <v>77.001300000000015</v>
      </c>
    </row>
    <row r="327" spans="1:5" x14ac:dyDescent="0.2">
      <c r="A327" t="s">
        <v>564</v>
      </c>
      <c r="B327" t="s">
        <v>572</v>
      </c>
      <c r="D327" t="str">
        <f t="shared" si="5"/>
        <v>CO - Chaffee County</v>
      </c>
      <c r="E327">
        <v>97.113</v>
      </c>
    </row>
    <row r="328" spans="1:5" x14ac:dyDescent="0.2">
      <c r="A328" t="s">
        <v>564</v>
      </c>
      <c r="B328" t="s">
        <v>573</v>
      </c>
      <c r="D328" t="str">
        <f t="shared" si="5"/>
        <v>CO - Cheyenne County</v>
      </c>
      <c r="E328">
        <v>111.753</v>
      </c>
    </row>
    <row r="329" spans="1:5" x14ac:dyDescent="0.2">
      <c r="A329" t="s">
        <v>564</v>
      </c>
      <c r="B329" t="s">
        <v>574</v>
      </c>
      <c r="D329" t="str">
        <f t="shared" si="5"/>
        <v>CO - Clear Creek County</v>
      </c>
      <c r="E329">
        <v>89.355375000000009</v>
      </c>
    </row>
    <row r="330" spans="1:5" x14ac:dyDescent="0.2">
      <c r="A330" t="s">
        <v>564</v>
      </c>
      <c r="B330" t="s">
        <v>575</v>
      </c>
      <c r="D330" t="str">
        <f t="shared" si="5"/>
        <v>CO - Conejos County</v>
      </c>
      <c r="E330">
        <v>114.37349999999999</v>
      </c>
    </row>
    <row r="331" spans="1:5" x14ac:dyDescent="0.2">
      <c r="A331" t="s">
        <v>564</v>
      </c>
      <c r="B331" t="s">
        <v>576</v>
      </c>
      <c r="D331" t="str">
        <f t="shared" si="5"/>
        <v>CO - Costilla County</v>
      </c>
      <c r="E331">
        <v>114.38640000000001</v>
      </c>
    </row>
    <row r="332" spans="1:5" x14ac:dyDescent="0.2">
      <c r="A332" t="s">
        <v>564</v>
      </c>
      <c r="B332" t="s">
        <v>577</v>
      </c>
      <c r="D332" t="str">
        <f t="shared" si="5"/>
        <v>CO - Crowley County</v>
      </c>
      <c r="E332">
        <v>114.41099999999999</v>
      </c>
    </row>
    <row r="333" spans="1:5" x14ac:dyDescent="0.2">
      <c r="A333" t="s">
        <v>564</v>
      </c>
      <c r="B333" t="s">
        <v>578</v>
      </c>
      <c r="D333" t="str">
        <f t="shared" si="5"/>
        <v>CO - Custer County</v>
      </c>
      <c r="E333">
        <v>102.19275</v>
      </c>
    </row>
    <row r="334" spans="1:5" x14ac:dyDescent="0.2">
      <c r="A334" t="s">
        <v>564</v>
      </c>
      <c r="B334" t="s">
        <v>579</v>
      </c>
      <c r="D334" t="str">
        <f t="shared" si="5"/>
        <v>CO - Delta County</v>
      </c>
      <c r="E334">
        <v>103.66275000000002</v>
      </c>
    </row>
    <row r="335" spans="1:5" x14ac:dyDescent="0.2">
      <c r="A335" t="s">
        <v>564</v>
      </c>
      <c r="B335" t="s">
        <v>580</v>
      </c>
      <c r="D335" t="str">
        <f t="shared" si="5"/>
        <v>CO - Denver County</v>
      </c>
      <c r="E335">
        <v>91.94251923076915</v>
      </c>
    </row>
    <row r="336" spans="1:5" x14ac:dyDescent="0.2">
      <c r="A336" t="s">
        <v>564</v>
      </c>
      <c r="B336" t="s">
        <v>581</v>
      </c>
      <c r="D336" t="str">
        <f t="shared" si="5"/>
        <v>CO - Dolores County</v>
      </c>
      <c r="E336">
        <v>105.81599999999999</v>
      </c>
    </row>
    <row r="337" spans="1:5" x14ac:dyDescent="0.2">
      <c r="A337" t="s">
        <v>564</v>
      </c>
      <c r="B337" t="s">
        <v>582</v>
      </c>
      <c r="D337" t="str">
        <f t="shared" si="5"/>
        <v>CO - Douglas County</v>
      </c>
      <c r="E337">
        <v>74.182945945945988</v>
      </c>
    </row>
    <row r="338" spans="1:5" x14ac:dyDescent="0.2">
      <c r="A338" t="s">
        <v>564</v>
      </c>
      <c r="B338" t="s">
        <v>583</v>
      </c>
      <c r="D338" t="str">
        <f t="shared" si="5"/>
        <v>CO - Eagle County</v>
      </c>
      <c r="E338">
        <v>49.77</v>
      </c>
    </row>
    <row r="339" spans="1:5" x14ac:dyDescent="0.2">
      <c r="A339" t="s">
        <v>564</v>
      </c>
      <c r="B339" t="s">
        <v>584</v>
      </c>
      <c r="D339" t="str">
        <f t="shared" si="5"/>
        <v>CO - Elbert County</v>
      </c>
      <c r="E339">
        <v>87.958384615384617</v>
      </c>
    </row>
    <row r="340" spans="1:5" x14ac:dyDescent="0.2">
      <c r="A340" t="s">
        <v>564</v>
      </c>
      <c r="B340" t="s">
        <v>585</v>
      </c>
      <c r="D340" t="str">
        <f t="shared" si="5"/>
        <v>CO - El Paso County</v>
      </c>
      <c r="E340">
        <v>95.794216718266256</v>
      </c>
    </row>
    <row r="341" spans="1:5" x14ac:dyDescent="0.2">
      <c r="A341" t="s">
        <v>564</v>
      </c>
      <c r="B341" t="s">
        <v>586</v>
      </c>
      <c r="D341" t="str">
        <f t="shared" si="5"/>
        <v>CO - Fremont County</v>
      </c>
      <c r="E341">
        <v>104.18117142857143</v>
      </c>
    </row>
    <row r="342" spans="1:5" x14ac:dyDescent="0.2">
      <c r="A342" t="s">
        <v>564</v>
      </c>
      <c r="B342" t="s">
        <v>587</v>
      </c>
      <c r="D342" t="str">
        <f t="shared" si="5"/>
        <v>CO - Garfield County</v>
      </c>
      <c r="E342">
        <v>87.57580645161292</v>
      </c>
    </row>
    <row r="343" spans="1:5" x14ac:dyDescent="0.2">
      <c r="A343" t="s">
        <v>564</v>
      </c>
      <c r="B343" t="s">
        <v>588</v>
      </c>
      <c r="D343" t="str">
        <f t="shared" si="5"/>
        <v>CO - Gilpin County</v>
      </c>
      <c r="E343">
        <v>90.546750000000003</v>
      </c>
    </row>
    <row r="344" spans="1:5" x14ac:dyDescent="0.2">
      <c r="A344" t="s">
        <v>564</v>
      </c>
      <c r="B344" t="s">
        <v>589</v>
      </c>
      <c r="D344" t="str">
        <f t="shared" si="5"/>
        <v>CO - Grand County</v>
      </c>
      <c r="E344">
        <v>88.766999999999996</v>
      </c>
    </row>
    <row r="345" spans="1:5" x14ac:dyDescent="0.2">
      <c r="A345" t="s">
        <v>564</v>
      </c>
      <c r="B345" t="s">
        <v>590</v>
      </c>
      <c r="D345" t="str">
        <f t="shared" si="5"/>
        <v>CO - Gunnison County</v>
      </c>
      <c r="E345">
        <v>90.646200000000007</v>
      </c>
    </row>
    <row r="346" spans="1:5" x14ac:dyDescent="0.2">
      <c r="A346" t="s">
        <v>564</v>
      </c>
      <c r="B346" t="s">
        <v>591</v>
      </c>
      <c r="D346" t="str">
        <f t="shared" si="5"/>
        <v>CO - Hinsdale County</v>
      </c>
      <c r="E346">
        <v>90.206999999999994</v>
      </c>
    </row>
    <row r="347" spans="1:5" x14ac:dyDescent="0.2">
      <c r="A347" t="s">
        <v>564</v>
      </c>
      <c r="B347" t="s">
        <v>592</v>
      </c>
      <c r="D347" t="str">
        <f t="shared" si="5"/>
        <v>CO - Huerfano County</v>
      </c>
      <c r="E347">
        <v>111.17812500000001</v>
      </c>
    </row>
    <row r="348" spans="1:5" x14ac:dyDescent="0.2">
      <c r="A348" t="s">
        <v>564</v>
      </c>
      <c r="B348" t="s">
        <v>401</v>
      </c>
      <c r="D348" t="str">
        <f t="shared" si="5"/>
        <v>CO - Jackson County</v>
      </c>
      <c r="E348">
        <v>108.9585</v>
      </c>
    </row>
    <row r="349" spans="1:5" x14ac:dyDescent="0.2">
      <c r="A349" t="s">
        <v>564</v>
      </c>
      <c r="B349" t="s">
        <v>402</v>
      </c>
      <c r="D349" t="str">
        <f t="shared" si="5"/>
        <v>CO - Jefferson County</v>
      </c>
      <c r="E349">
        <v>85.902502499999969</v>
      </c>
    </row>
    <row r="350" spans="1:5" x14ac:dyDescent="0.2">
      <c r="A350" t="s">
        <v>564</v>
      </c>
      <c r="B350" t="s">
        <v>593</v>
      </c>
      <c r="D350" t="str">
        <f t="shared" si="5"/>
        <v>CO - Kiowa County</v>
      </c>
      <c r="E350">
        <v>115.6545</v>
      </c>
    </row>
    <row r="351" spans="1:5" x14ac:dyDescent="0.2">
      <c r="A351" t="s">
        <v>564</v>
      </c>
      <c r="B351" t="s">
        <v>594</v>
      </c>
      <c r="D351" t="str">
        <f t="shared" si="5"/>
        <v>CO - Kit Carson County</v>
      </c>
      <c r="E351">
        <v>108.91699999999997</v>
      </c>
    </row>
    <row r="352" spans="1:5" x14ac:dyDescent="0.2">
      <c r="A352" t="s">
        <v>564</v>
      </c>
      <c r="B352" t="s">
        <v>524</v>
      </c>
      <c r="D352" t="str">
        <f t="shared" si="5"/>
        <v>CO - Lake County</v>
      </c>
      <c r="E352">
        <v>102.20318181818183</v>
      </c>
    </row>
    <row r="353" spans="1:5" x14ac:dyDescent="0.2">
      <c r="A353" t="s">
        <v>564</v>
      </c>
      <c r="B353" t="s">
        <v>595</v>
      </c>
      <c r="D353" t="str">
        <f t="shared" si="5"/>
        <v>CO - La Plata County</v>
      </c>
      <c r="E353">
        <v>92.310096774193553</v>
      </c>
    </row>
    <row r="354" spans="1:5" x14ac:dyDescent="0.2">
      <c r="A354" t="s">
        <v>564</v>
      </c>
      <c r="B354" t="s">
        <v>596</v>
      </c>
      <c r="D354" t="str">
        <f t="shared" si="5"/>
        <v>CO - Larimer County</v>
      </c>
      <c r="E354">
        <v>92.49534574468089</v>
      </c>
    </row>
    <row r="355" spans="1:5" x14ac:dyDescent="0.2">
      <c r="A355" t="s">
        <v>564</v>
      </c>
      <c r="B355" t="s">
        <v>597</v>
      </c>
      <c r="D355" t="str">
        <f t="shared" si="5"/>
        <v>CO - Las Animas County</v>
      </c>
      <c r="E355">
        <v>109.42585714285711</v>
      </c>
    </row>
    <row r="356" spans="1:5" x14ac:dyDescent="0.2">
      <c r="A356" t="s">
        <v>564</v>
      </c>
      <c r="B356" t="s">
        <v>479</v>
      </c>
      <c r="D356" t="str">
        <f t="shared" si="5"/>
        <v>CO - Lincoln County</v>
      </c>
      <c r="E356">
        <v>110.8335</v>
      </c>
    </row>
    <row r="357" spans="1:5" x14ac:dyDescent="0.2">
      <c r="A357" t="s">
        <v>564</v>
      </c>
      <c r="B357" t="s">
        <v>481</v>
      </c>
      <c r="D357" t="str">
        <f t="shared" si="5"/>
        <v>CO - Logan County</v>
      </c>
      <c r="E357">
        <v>107.91899999999998</v>
      </c>
    </row>
    <row r="358" spans="1:5" x14ac:dyDescent="0.2">
      <c r="A358" t="s">
        <v>564</v>
      </c>
      <c r="B358" t="s">
        <v>598</v>
      </c>
      <c r="D358" t="str">
        <f t="shared" si="5"/>
        <v>CO - Mesa County</v>
      </c>
      <c r="E358">
        <v>102.96217582417582</v>
      </c>
    </row>
    <row r="359" spans="1:5" x14ac:dyDescent="0.2">
      <c r="A359" t="s">
        <v>564</v>
      </c>
      <c r="B359" t="s">
        <v>599</v>
      </c>
      <c r="D359" t="str">
        <f t="shared" si="5"/>
        <v>CO - Mineral County</v>
      </c>
      <c r="E359">
        <v>102.645</v>
      </c>
    </row>
    <row r="360" spans="1:5" x14ac:dyDescent="0.2">
      <c r="A360" t="s">
        <v>564</v>
      </c>
      <c r="B360" t="s">
        <v>600</v>
      </c>
      <c r="D360" t="str">
        <f t="shared" si="5"/>
        <v>CO - Moffat County</v>
      </c>
      <c r="E360">
        <v>98.989500000000007</v>
      </c>
    </row>
    <row r="361" spans="1:5" x14ac:dyDescent="0.2">
      <c r="A361" t="s">
        <v>564</v>
      </c>
      <c r="B361" t="s">
        <v>601</v>
      </c>
      <c r="D361" t="str">
        <f t="shared" si="5"/>
        <v>CO - Montezuma County</v>
      </c>
      <c r="E361">
        <v>105.22759090909091</v>
      </c>
    </row>
    <row r="362" spans="1:5" x14ac:dyDescent="0.2">
      <c r="A362" t="s">
        <v>564</v>
      </c>
      <c r="B362" t="s">
        <v>602</v>
      </c>
      <c r="D362" t="str">
        <f t="shared" si="5"/>
        <v>CO - Montrose County</v>
      </c>
      <c r="E362">
        <v>104.2578</v>
      </c>
    </row>
    <row r="363" spans="1:5" x14ac:dyDescent="0.2">
      <c r="A363" t="s">
        <v>564</v>
      </c>
      <c r="B363" t="s">
        <v>417</v>
      </c>
      <c r="D363" t="str">
        <f t="shared" si="5"/>
        <v>CO - Morgan County</v>
      </c>
      <c r="E363">
        <v>106.57547999999998</v>
      </c>
    </row>
    <row r="364" spans="1:5" x14ac:dyDescent="0.2">
      <c r="A364" t="s">
        <v>564</v>
      </c>
      <c r="B364" t="s">
        <v>603</v>
      </c>
      <c r="D364" t="str">
        <f t="shared" si="5"/>
        <v>CO - Otero County</v>
      </c>
      <c r="E364">
        <v>112.16014285714284</v>
      </c>
    </row>
    <row r="365" spans="1:5" x14ac:dyDescent="0.2">
      <c r="A365" t="s">
        <v>564</v>
      </c>
      <c r="B365" t="s">
        <v>604</v>
      </c>
      <c r="D365" t="str">
        <f t="shared" si="5"/>
        <v>CO - Ouray County</v>
      </c>
      <c r="E365">
        <v>80.739000000000004</v>
      </c>
    </row>
    <row r="366" spans="1:5" x14ac:dyDescent="0.2">
      <c r="A366" t="s">
        <v>564</v>
      </c>
      <c r="B366" t="s">
        <v>605</v>
      </c>
      <c r="D366" t="str">
        <f t="shared" si="5"/>
        <v>CO - Park County</v>
      </c>
      <c r="E366">
        <v>94.735636363636345</v>
      </c>
    </row>
    <row r="367" spans="1:5" x14ac:dyDescent="0.2">
      <c r="A367" t="s">
        <v>564</v>
      </c>
      <c r="B367" t="s">
        <v>488</v>
      </c>
      <c r="D367" t="str">
        <f t="shared" si="5"/>
        <v>CO - Phillips County</v>
      </c>
      <c r="E367">
        <v>109.6785</v>
      </c>
    </row>
    <row r="368" spans="1:5" x14ac:dyDescent="0.2">
      <c r="A368" t="s">
        <v>564</v>
      </c>
      <c r="B368" t="s">
        <v>606</v>
      </c>
      <c r="D368" t="str">
        <f t="shared" si="5"/>
        <v>CO - Pitkin County</v>
      </c>
      <c r="E368">
        <v>-0.37350000000000044</v>
      </c>
    </row>
    <row r="369" spans="1:5" x14ac:dyDescent="0.2">
      <c r="A369" t="s">
        <v>564</v>
      </c>
      <c r="B369" t="s">
        <v>607</v>
      </c>
      <c r="D369" t="str">
        <f t="shared" si="5"/>
        <v>CO - Prowers County</v>
      </c>
      <c r="E369">
        <v>111.96112500000001</v>
      </c>
    </row>
    <row r="370" spans="1:5" x14ac:dyDescent="0.2">
      <c r="A370" t="s">
        <v>564</v>
      </c>
      <c r="B370" t="s">
        <v>608</v>
      </c>
      <c r="D370" t="str">
        <f t="shared" si="5"/>
        <v>CO - Pueblo County</v>
      </c>
      <c r="E370">
        <v>107.99881250000006</v>
      </c>
    </row>
    <row r="371" spans="1:5" x14ac:dyDescent="0.2">
      <c r="A371" t="s">
        <v>564</v>
      </c>
      <c r="B371" t="s">
        <v>609</v>
      </c>
      <c r="D371" t="str">
        <f t="shared" si="5"/>
        <v>CO - Rio Blanco County</v>
      </c>
      <c r="E371">
        <v>105.44014285714286</v>
      </c>
    </row>
    <row r="372" spans="1:5" x14ac:dyDescent="0.2">
      <c r="A372" t="s">
        <v>564</v>
      </c>
      <c r="B372" t="s">
        <v>610</v>
      </c>
      <c r="D372" t="str">
        <f t="shared" si="5"/>
        <v>CO - Rio Grande County</v>
      </c>
      <c r="E372">
        <v>108.71280000000002</v>
      </c>
    </row>
    <row r="373" spans="1:5" x14ac:dyDescent="0.2">
      <c r="A373" t="s">
        <v>564</v>
      </c>
      <c r="B373" t="s">
        <v>611</v>
      </c>
      <c r="D373" t="str">
        <f t="shared" si="5"/>
        <v>CO - Routt County</v>
      </c>
      <c r="E373">
        <v>79.847217391304341</v>
      </c>
    </row>
    <row r="374" spans="1:5" x14ac:dyDescent="0.2">
      <c r="A374" t="s">
        <v>564</v>
      </c>
      <c r="B374" t="s">
        <v>612</v>
      </c>
      <c r="D374" t="str">
        <f t="shared" si="5"/>
        <v>CO - Saguache County</v>
      </c>
      <c r="E374">
        <v>110.80799999999998</v>
      </c>
    </row>
    <row r="375" spans="1:5" x14ac:dyDescent="0.2">
      <c r="A375" t="s">
        <v>564</v>
      </c>
      <c r="B375" t="s">
        <v>613</v>
      </c>
      <c r="D375" t="str">
        <f t="shared" si="5"/>
        <v>CO - San Juan County</v>
      </c>
      <c r="E375">
        <v>102.23099999999999</v>
      </c>
    </row>
    <row r="376" spans="1:5" x14ac:dyDescent="0.2">
      <c r="A376" t="s">
        <v>564</v>
      </c>
      <c r="B376" t="s">
        <v>614</v>
      </c>
      <c r="D376" t="str">
        <f t="shared" si="5"/>
        <v>CO - San Miguel County</v>
      </c>
      <c r="E376">
        <v>66.586500000000001</v>
      </c>
    </row>
    <row r="377" spans="1:5" x14ac:dyDescent="0.2">
      <c r="A377" t="s">
        <v>564</v>
      </c>
      <c r="B377" t="s">
        <v>615</v>
      </c>
      <c r="D377" t="str">
        <f t="shared" si="5"/>
        <v>CO - Sedgwick County</v>
      </c>
      <c r="E377">
        <v>114.35624999999999</v>
      </c>
    </row>
    <row r="378" spans="1:5" x14ac:dyDescent="0.2">
      <c r="A378" t="s">
        <v>564</v>
      </c>
      <c r="B378" t="s">
        <v>616</v>
      </c>
      <c r="D378" t="str">
        <f t="shared" si="5"/>
        <v>CO - Summit County</v>
      </c>
      <c r="E378">
        <v>65.270647058823528</v>
      </c>
    </row>
    <row r="379" spans="1:5" x14ac:dyDescent="0.2">
      <c r="A379" t="s">
        <v>564</v>
      </c>
      <c r="B379" t="s">
        <v>617</v>
      </c>
      <c r="D379" t="str">
        <f t="shared" si="5"/>
        <v>CO - Teller County</v>
      </c>
      <c r="E379">
        <v>95.309399999999997</v>
      </c>
    </row>
    <row r="380" spans="1:5" x14ac:dyDescent="0.2">
      <c r="A380" t="s">
        <v>564</v>
      </c>
      <c r="B380" t="s">
        <v>430</v>
      </c>
      <c r="D380" t="str">
        <f t="shared" si="5"/>
        <v>CO - Washington County</v>
      </c>
      <c r="E380">
        <v>110.94599999999998</v>
      </c>
    </row>
    <row r="381" spans="1:5" x14ac:dyDescent="0.2">
      <c r="A381" t="s">
        <v>564</v>
      </c>
      <c r="B381" t="s">
        <v>618</v>
      </c>
      <c r="D381" t="str">
        <f t="shared" si="5"/>
        <v>CO - Weld County</v>
      </c>
      <c r="E381">
        <v>99.489663716814192</v>
      </c>
    </row>
    <row r="382" spans="1:5" x14ac:dyDescent="0.2">
      <c r="A382" t="s">
        <v>564</v>
      </c>
      <c r="B382" t="s">
        <v>448</v>
      </c>
      <c r="D382" t="str">
        <f t="shared" si="5"/>
        <v>CO - Yuma County</v>
      </c>
      <c r="E382">
        <v>109.31</v>
      </c>
    </row>
    <row r="383" spans="1:5" x14ac:dyDescent="0.2">
      <c r="A383" t="s">
        <v>619</v>
      </c>
      <c r="B383" t="s">
        <v>620</v>
      </c>
      <c r="D383" t="str">
        <f t="shared" si="5"/>
        <v>CT - Fairfield County</v>
      </c>
      <c r="E383">
        <v>66.535928902627575</v>
      </c>
    </row>
    <row r="384" spans="1:5" x14ac:dyDescent="0.2">
      <c r="A384" t="s">
        <v>619</v>
      </c>
      <c r="B384" t="s">
        <v>621</v>
      </c>
      <c r="D384" t="str">
        <f t="shared" si="5"/>
        <v>CT - Hartford County</v>
      </c>
      <c r="E384">
        <v>96.070499999999981</v>
      </c>
    </row>
    <row r="385" spans="1:5" x14ac:dyDescent="0.2">
      <c r="A385" t="s">
        <v>619</v>
      </c>
      <c r="B385" t="s">
        <v>622</v>
      </c>
      <c r="D385" t="str">
        <f t="shared" si="5"/>
        <v>CT - Litchfield County</v>
      </c>
      <c r="E385">
        <v>92.1518181818182</v>
      </c>
    </row>
    <row r="386" spans="1:5" x14ac:dyDescent="0.2">
      <c r="A386" t="s">
        <v>619</v>
      </c>
      <c r="B386" t="s">
        <v>623</v>
      </c>
      <c r="D386" t="str">
        <f t="shared" si="5"/>
        <v>CT - Middlesex County</v>
      </c>
      <c r="E386">
        <v>89.877889830508494</v>
      </c>
    </row>
    <row r="387" spans="1:5" x14ac:dyDescent="0.2">
      <c r="A387" t="s">
        <v>619</v>
      </c>
      <c r="B387" t="s">
        <v>624</v>
      </c>
      <c r="D387" t="str">
        <f t="shared" ref="D387:D450" si="6">A387&amp;" - "&amp;B387</f>
        <v>CT - New Haven County</v>
      </c>
      <c r="E387">
        <v>96.48568133535656</v>
      </c>
    </row>
    <row r="388" spans="1:5" x14ac:dyDescent="0.2">
      <c r="A388" t="s">
        <v>619</v>
      </c>
      <c r="B388" t="s">
        <v>625</v>
      </c>
      <c r="D388" t="str">
        <f t="shared" si="6"/>
        <v>CT - New London County</v>
      </c>
      <c r="E388">
        <v>95.859378947368455</v>
      </c>
    </row>
    <row r="389" spans="1:5" x14ac:dyDescent="0.2">
      <c r="A389" t="s">
        <v>619</v>
      </c>
      <c r="B389" t="s">
        <v>626</v>
      </c>
      <c r="D389" t="str">
        <f t="shared" si="6"/>
        <v>CT - Tolland County</v>
      </c>
      <c r="E389">
        <v>93.281752577319594</v>
      </c>
    </row>
    <row r="390" spans="1:5" x14ac:dyDescent="0.2">
      <c r="A390" t="s">
        <v>619</v>
      </c>
      <c r="B390" t="s">
        <v>627</v>
      </c>
      <c r="D390" t="str">
        <f t="shared" si="6"/>
        <v>CT - Windham County</v>
      </c>
      <c r="E390">
        <v>101.86278260869565</v>
      </c>
    </row>
    <row r="391" spans="1:5" x14ac:dyDescent="0.2">
      <c r="A391" t="s">
        <v>628</v>
      </c>
      <c r="B391" t="s">
        <v>629</v>
      </c>
      <c r="D391" t="str">
        <f t="shared" si="6"/>
        <v>DE - Kent County</v>
      </c>
      <c r="E391">
        <v>103.05344117647059</v>
      </c>
    </row>
    <row r="392" spans="1:5" x14ac:dyDescent="0.2">
      <c r="A392" t="s">
        <v>628</v>
      </c>
      <c r="B392" t="s">
        <v>630</v>
      </c>
      <c r="D392" t="str">
        <f t="shared" si="6"/>
        <v>DE - New Castle County</v>
      </c>
      <c r="E392">
        <v>96.942397694524459</v>
      </c>
    </row>
    <row r="393" spans="1:5" x14ac:dyDescent="0.2">
      <c r="A393" t="s">
        <v>628</v>
      </c>
      <c r="B393" t="s">
        <v>631</v>
      </c>
      <c r="D393" t="str">
        <f t="shared" si="6"/>
        <v>DE - Sussex County</v>
      </c>
      <c r="E393">
        <v>102.02887058823531</v>
      </c>
    </row>
    <row r="394" spans="1:5" x14ac:dyDescent="0.2">
      <c r="A394" t="s">
        <v>632</v>
      </c>
      <c r="B394" t="s">
        <v>633</v>
      </c>
      <c r="D394" t="str">
        <f t="shared" si="6"/>
        <v>DC - District of Columbia</v>
      </c>
      <c r="E394">
        <v>85.417081967213164</v>
      </c>
    </row>
    <row r="395" spans="1:5" x14ac:dyDescent="0.2">
      <c r="A395" t="s">
        <v>634</v>
      </c>
      <c r="B395" t="s">
        <v>635</v>
      </c>
      <c r="D395" t="str">
        <f t="shared" si="6"/>
        <v>FL - Alachua County</v>
      </c>
      <c r="E395">
        <v>106.79069999999996</v>
      </c>
    </row>
    <row r="396" spans="1:5" x14ac:dyDescent="0.2">
      <c r="A396" t="s">
        <v>634</v>
      </c>
      <c r="B396" t="s">
        <v>636</v>
      </c>
      <c r="D396" t="str">
        <f t="shared" si="6"/>
        <v>FL - Baker County</v>
      </c>
      <c r="E396">
        <v>109.45950000000001</v>
      </c>
    </row>
    <row r="397" spans="1:5" x14ac:dyDescent="0.2">
      <c r="A397" t="s">
        <v>634</v>
      </c>
      <c r="B397" t="s">
        <v>637</v>
      </c>
      <c r="D397" t="str">
        <f t="shared" si="6"/>
        <v>FL - Bay County</v>
      </c>
      <c r="E397">
        <v>106.82068965517242</v>
      </c>
    </row>
    <row r="398" spans="1:5" x14ac:dyDescent="0.2">
      <c r="A398" t="s">
        <v>634</v>
      </c>
      <c r="B398" t="s">
        <v>638</v>
      </c>
      <c r="D398" t="str">
        <f t="shared" si="6"/>
        <v>FL - Bradford County</v>
      </c>
      <c r="E398">
        <v>111.4015</v>
      </c>
    </row>
    <row r="399" spans="1:5" x14ac:dyDescent="0.2">
      <c r="A399" t="s">
        <v>634</v>
      </c>
      <c r="B399" t="s">
        <v>639</v>
      </c>
      <c r="D399" t="str">
        <f t="shared" si="6"/>
        <v>FL - Brevard County</v>
      </c>
      <c r="E399">
        <v>105.45936263736263</v>
      </c>
    </row>
    <row r="400" spans="1:5" x14ac:dyDescent="0.2">
      <c r="A400" t="s">
        <v>634</v>
      </c>
      <c r="B400" t="s">
        <v>640</v>
      </c>
      <c r="D400" t="str">
        <f t="shared" si="6"/>
        <v>FL - Broward County</v>
      </c>
      <c r="E400">
        <v>99.23465502183393</v>
      </c>
    </row>
    <row r="401" spans="1:5" x14ac:dyDescent="0.2">
      <c r="A401" t="s">
        <v>634</v>
      </c>
      <c r="B401" t="s">
        <v>373</v>
      </c>
      <c r="D401" t="str">
        <f t="shared" si="6"/>
        <v>FL - Calhoun County</v>
      </c>
      <c r="E401">
        <v>113.90072727272727</v>
      </c>
    </row>
    <row r="402" spans="1:5" x14ac:dyDescent="0.2">
      <c r="A402" t="s">
        <v>634</v>
      </c>
      <c r="B402" t="s">
        <v>641</v>
      </c>
      <c r="D402" t="str">
        <f t="shared" si="6"/>
        <v>FL - Charlotte County</v>
      </c>
      <c r="E402">
        <v>105.50675342465755</v>
      </c>
    </row>
    <row r="403" spans="1:5" x14ac:dyDescent="0.2">
      <c r="A403" t="s">
        <v>634</v>
      </c>
      <c r="B403" t="s">
        <v>642</v>
      </c>
      <c r="D403" t="str">
        <f t="shared" si="6"/>
        <v>FL - Citrus County</v>
      </c>
      <c r="E403">
        <v>109.59465789473686</v>
      </c>
    </row>
    <row r="404" spans="1:5" x14ac:dyDescent="0.2">
      <c r="A404" t="s">
        <v>634</v>
      </c>
      <c r="B404" t="s">
        <v>379</v>
      </c>
      <c r="D404" t="str">
        <f t="shared" si="6"/>
        <v>FL - Clay County</v>
      </c>
      <c r="E404">
        <v>104.66774999999997</v>
      </c>
    </row>
    <row r="405" spans="1:5" x14ac:dyDescent="0.2">
      <c r="A405" t="s">
        <v>634</v>
      </c>
      <c r="B405" t="s">
        <v>643</v>
      </c>
      <c r="D405" t="str">
        <f t="shared" si="6"/>
        <v>FL - Collier County</v>
      </c>
      <c r="E405">
        <v>88.463282608695692</v>
      </c>
    </row>
    <row r="406" spans="1:5" x14ac:dyDescent="0.2">
      <c r="A406" t="s">
        <v>634</v>
      </c>
      <c r="B406" t="s">
        <v>460</v>
      </c>
      <c r="D406" t="str">
        <f t="shared" si="6"/>
        <v>FL - Columbia County</v>
      </c>
      <c r="E406">
        <v>111.59099999999998</v>
      </c>
    </row>
    <row r="407" spans="1:5" x14ac:dyDescent="0.2">
      <c r="A407" t="s">
        <v>634</v>
      </c>
      <c r="B407" t="s">
        <v>644</v>
      </c>
      <c r="D407" t="str">
        <f t="shared" si="6"/>
        <v>FL - DeSoto County</v>
      </c>
      <c r="E407">
        <v>112.39542857142858</v>
      </c>
    </row>
    <row r="408" spans="1:5" x14ac:dyDescent="0.2">
      <c r="A408" t="s">
        <v>634</v>
      </c>
      <c r="B408" t="s">
        <v>645</v>
      </c>
      <c r="D408" t="str">
        <f t="shared" si="6"/>
        <v>FL - Dixie County</v>
      </c>
      <c r="E408">
        <v>111.97080000000001</v>
      </c>
    </row>
    <row r="409" spans="1:5" x14ac:dyDescent="0.2">
      <c r="A409" t="s">
        <v>634</v>
      </c>
      <c r="B409" t="s">
        <v>646</v>
      </c>
      <c r="D409" t="str">
        <f t="shared" si="6"/>
        <v>FL - Duval County</v>
      </c>
      <c r="E409">
        <v>107.35958907363428</v>
      </c>
    </row>
    <row r="410" spans="1:5" x14ac:dyDescent="0.2">
      <c r="A410" t="s">
        <v>634</v>
      </c>
      <c r="B410" t="s">
        <v>392</v>
      </c>
      <c r="D410" t="str">
        <f t="shared" si="6"/>
        <v>FL - Escambia County</v>
      </c>
      <c r="E410">
        <v>109.96025966850829</v>
      </c>
    </row>
    <row r="411" spans="1:5" x14ac:dyDescent="0.2">
      <c r="A411" t="s">
        <v>634</v>
      </c>
      <c r="B411" t="s">
        <v>647</v>
      </c>
      <c r="D411" t="str">
        <f t="shared" si="6"/>
        <v>FL - Flagler County</v>
      </c>
      <c r="E411">
        <v>102.52199999999999</v>
      </c>
    </row>
    <row r="412" spans="1:5" x14ac:dyDescent="0.2">
      <c r="A412" t="s">
        <v>634</v>
      </c>
      <c r="B412" t="s">
        <v>395</v>
      </c>
      <c r="D412" t="str">
        <f t="shared" si="6"/>
        <v>FL - Franklin County</v>
      </c>
      <c r="E412">
        <v>106.67454545454547</v>
      </c>
    </row>
    <row r="413" spans="1:5" x14ac:dyDescent="0.2">
      <c r="A413" t="s">
        <v>634</v>
      </c>
      <c r="B413" t="s">
        <v>648</v>
      </c>
      <c r="D413" t="str">
        <f t="shared" si="6"/>
        <v>FL - Gadsden County</v>
      </c>
      <c r="E413">
        <v>109.93718181818183</v>
      </c>
    </row>
    <row r="414" spans="1:5" x14ac:dyDescent="0.2">
      <c r="A414" t="s">
        <v>634</v>
      </c>
      <c r="B414" t="s">
        <v>649</v>
      </c>
      <c r="D414" t="str">
        <f t="shared" si="6"/>
        <v>FL - Gilchrist County</v>
      </c>
      <c r="E414">
        <v>111.01612499999999</v>
      </c>
    </row>
    <row r="415" spans="1:5" x14ac:dyDescent="0.2">
      <c r="A415" t="s">
        <v>634</v>
      </c>
      <c r="B415" t="s">
        <v>650</v>
      </c>
      <c r="D415" t="str">
        <f t="shared" si="6"/>
        <v>FL - Glades County</v>
      </c>
      <c r="E415">
        <v>110.94930000000002</v>
      </c>
    </row>
    <row r="416" spans="1:5" x14ac:dyDescent="0.2">
      <c r="A416" t="s">
        <v>634</v>
      </c>
      <c r="B416" t="s">
        <v>651</v>
      </c>
      <c r="D416" t="str">
        <f t="shared" si="6"/>
        <v>FL - Gulf County</v>
      </c>
      <c r="E416">
        <v>109.69061538461538</v>
      </c>
    </row>
    <row r="417" spans="1:5" x14ac:dyDescent="0.2">
      <c r="A417" t="s">
        <v>634</v>
      </c>
      <c r="B417" t="s">
        <v>652</v>
      </c>
      <c r="D417" t="str">
        <f t="shared" si="6"/>
        <v>FL - Hamilton County</v>
      </c>
      <c r="E417">
        <v>115.0758</v>
      </c>
    </row>
    <row r="418" spans="1:5" x14ac:dyDescent="0.2">
      <c r="A418" t="s">
        <v>634</v>
      </c>
      <c r="B418" t="s">
        <v>653</v>
      </c>
      <c r="D418" t="str">
        <f t="shared" si="6"/>
        <v>FL - Hardee County</v>
      </c>
      <c r="E418">
        <v>113.25884210526314</v>
      </c>
    </row>
    <row r="419" spans="1:5" x14ac:dyDescent="0.2">
      <c r="A419" t="s">
        <v>634</v>
      </c>
      <c r="B419" t="s">
        <v>654</v>
      </c>
      <c r="D419" t="str">
        <f t="shared" si="6"/>
        <v>FL - Hendry County</v>
      </c>
      <c r="E419">
        <v>108.58499999999998</v>
      </c>
    </row>
    <row r="420" spans="1:5" x14ac:dyDescent="0.2">
      <c r="A420" t="s">
        <v>634</v>
      </c>
      <c r="B420" t="s">
        <v>655</v>
      </c>
      <c r="D420" t="str">
        <f t="shared" si="6"/>
        <v>FL - Hernando County</v>
      </c>
      <c r="E420">
        <v>109.32413793103444</v>
      </c>
    </row>
    <row r="421" spans="1:5" x14ac:dyDescent="0.2">
      <c r="A421" t="s">
        <v>634</v>
      </c>
      <c r="B421" t="s">
        <v>656</v>
      </c>
      <c r="D421" t="str">
        <f t="shared" si="6"/>
        <v>FL - Highlands County</v>
      </c>
      <c r="E421">
        <v>111.97045588235295</v>
      </c>
    </row>
    <row r="422" spans="1:5" x14ac:dyDescent="0.2">
      <c r="A422" t="s">
        <v>634</v>
      </c>
      <c r="B422" t="s">
        <v>657</v>
      </c>
      <c r="D422" t="str">
        <f t="shared" si="6"/>
        <v>FL - Hillsborough County</v>
      </c>
      <c r="E422">
        <v>103.9009757961784</v>
      </c>
    </row>
    <row r="423" spans="1:5" x14ac:dyDescent="0.2">
      <c r="A423" t="s">
        <v>634</v>
      </c>
      <c r="B423" t="s">
        <v>658</v>
      </c>
      <c r="D423" t="str">
        <f t="shared" si="6"/>
        <v>FL - Holmes County</v>
      </c>
      <c r="E423">
        <v>114.211125</v>
      </c>
    </row>
    <row r="424" spans="1:5" x14ac:dyDescent="0.2">
      <c r="A424" t="s">
        <v>634</v>
      </c>
      <c r="B424" t="s">
        <v>659</v>
      </c>
      <c r="D424" t="str">
        <f t="shared" si="6"/>
        <v>FL - Indian River County</v>
      </c>
      <c r="E424">
        <v>98.197241379310384</v>
      </c>
    </row>
    <row r="425" spans="1:5" x14ac:dyDescent="0.2">
      <c r="A425" t="s">
        <v>634</v>
      </c>
      <c r="B425" t="s">
        <v>401</v>
      </c>
      <c r="D425" t="str">
        <f t="shared" si="6"/>
        <v>FL - Jackson County</v>
      </c>
      <c r="E425">
        <v>112.10465853658535</v>
      </c>
    </row>
    <row r="426" spans="1:5" x14ac:dyDescent="0.2">
      <c r="A426" t="s">
        <v>634</v>
      </c>
      <c r="B426" t="s">
        <v>402</v>
      </c>
      <c r="D426" t="str">
        <f t="shared" si="6"/>
        <v>FL - Jefferson County</v>
      </c>
      <c r="E426">
        <v>110.2059</v>
      </c>
    </row>
    <row r="427" spans="1:5" x14ac:dyDescent="0.2">
      <c r="A427" t="s">
        <v>634</v>
      </c>
      <c r="B427" t="s">
        <v>478</v>
      </c>
      <c r="D427" t="str">
        <f t="shared" si="6"/>
        <v>FL - Lafayette County</v>
      </c>
      <c r="E427">
        <v>113.286</v>
      </c>
    </row>
    <row r="428" spans="1:5" x14ac:dyDescent="0.2">
      <c r="A428" t="s">
        <v>634</v>
      </c>
      <c r="B428" t="s">
        <v>524</v>
      </c>
      <c r="D428" t="str">
        <f t="shared" si="6"/>
        <v>FL - Lake County</v>
      </c>
      <c r="E428">
        <v>107.34195867768595</v>
      </c>
    </row>
    <row r="429" spans="1:5" x14ac:dyDescent="0.2">
      <c r="A429" t="s">
        <v>634</v>
      </c>
      <c r="B429" t="s">
        <v>406</v>
      </c>
      <c r="D429" t="str">
        <f t="shared" si="6"/>
        <v>FL - Lee County</v>
      </c>
      <c r="E429">
        <v>99.491830434782528</v>
      </c>
    </row>
    <row r="430" spans="1:5" x14ac:dyDescent="0.2">
      <c r="A430" t="s">
        <v>634</v>
      </c>
      <c r="B430" t="s">
        <v>660</v>
      </c>
      <c r="D430" t="str">
        <f t="shared" si="6"/>
        <v>FL - Leon County</v>
      </c>
      <c r="E430">
        <v>105.27641566265056</v>
      </c>
    </row>
    <row r="431" spans="1:5" x14ac:dyDescent="0.2">
      <c r="A431" t="s">
        <v>634</v>
      </c>
      <c r="B431" t="s">
        <v>661</v>
      </c>
      <c r="D431" t="str">
        <f t="shared" si="6"/>
        <v>FL - Levy County</v>
      </c>
      <c r="E431">
        <v>111.61315384615388</v>
      </c>
    </row>
    <row r="432" spans="1:5" x14ac:dyDescent="0.2">
      <c r="A432" t="s">
        <v>634</v>
      </c>
      <c r="B432" t="s">
        <v>662</v>
      </c>
      <c r="D432" t="str">
        <f t="shared" si="6"/>
        <v>FL - Liberty County</v>
      </c>
      <c r="E432">
        <v>111.855</v>
      </c>
    </row>
    <row r="433" spans="1:5" x14ac:dyDescent="0.2">
      <c r="A433" t="s">
        <v>634</v>
      </c>
      <c r="B433" t="s">
        <v>410</v>
      </c>
      <c r="D433" t="str">
        <f t="shared" si="6"/>
        <v>FL - Madison County</v>
      </c>
      <c r="E433">
        <v>114.54356250000001</v>
      </c>
    </row>
    <row r="434" spans="1:5" x14ac:dyDescent="0.2">
      <c r="A434" t="s">
        <v>634</v>
      </c>
      <c r="B434" t="s">
        <v>663</v>
      </c>
      <c r="D434" t="str">
        <f t="shared" si="6"/>
        <v>FL - Manatee County</v>
      </c>
      <c r="E434">
        <v>102.05589017341035</v>
      </c>
    </row>
    <row r="435" spans="1:5" x14ac:dyDescent="0.2">
      <c r="A435" t="s">
        <v>634</v>
      </c>
      <c r="B435" t="s">
        <v>412</v>
      </c>
      <c r="D435" t="str">
        <f t="shared" si="6"/>
        <v>FL - Marion County</v>
      </c>
      <c r="E435">
        <v>109.82141129032257</v>
      </c>
    </row>
    <row r="436" spans="1:5" x14ac:dyDescent="0.2">
      <c r="A436" t="s">
        <v>634</v>
      </c>
      <c r="B436" t="s">
        <v>664</v>
      </c>
      <c r="D436" t="str">
        <f t="shared" si="6"/>
        <v>FL - Martin County</v>
      </c>
      <c r="E436">
        <v>96.785181818181812</v>
      </c>
    </row>
    <row r="437" spans="1:5" x14ac:dyDescent="0.2">
      <c r="A437" t="s">
        <v>634</v>
      </c>
      <c r="B437" t="s">
        <v>665</v>
      </c>
      <c r="D437" t="str">
        <f t="shared" si="6"/>
        <v>FL - Miami-Dade County</v>
      </c>
      <c r="E437">
        <v>100.02869999999996</v>
      </c>
    </row>
    <row r="438" spans="1:5" x14ac:dyDescent="0.2">
      <c r="A438" t="s">
        <v>634</v>
      </c>
      <c r="B438" t="s">
        <v>415</v>
      </c>
      <c r="D438" t="str">
        <f t="shared" si="6"/>
        <v>FL - Monroe County</v>
      </c>
      <c r="E438">
        <v>80.365787234042585</v>
      </c>
    </row>
    <row r="439" spans="1:5" x14ac:dyDescent="0.2">
      <c r="A439" t="s">
        <v>634</v>
      </c>
      <c r="B439" t="s">
        <v>666</v>
      </c>
      <c r="D439" t="str">
        <f t="shared" si="6"/>
        <v>FL - Nassau County</v>
      </c>
      <c r="E439">
        <v>99.135620689655141</v>
      </c>
    </row>
    <row r="440" spans="1:5" x14ac:dyDescent="0.2">
      <c r="A440" t="s">
        <v>634</v>
      </c>
      <c r="B440" t="s">
        <v>667</v>
      </c>
      <c r="D440" t="str">
        <f t="shared" si="6"/>
        <v>FL - Okaloosa County</v>
      </c>
      <c r="E440">
        <v>105.53166666666667</v>
      </c>
    </row>
    <row r="441" spans="1:5" x14ac:dyDescent="0.2">
      <c r="A441" t="s">
        <v>634</v>
      </c>
      <c r="B441" t="s">
        <v>668</v>
      </c>
      <c r="D441" t="str">
        <f t="shared" si="6"/>
        <v>FL - Okeechobee County</v>
      </c>
      <c r="E441">
        <v>110.9055</v>
      </c>
    </row>
    <row r="442" spans="1:5" x14ac:dyDescent="0.2">
      <c r="A442" t="s">
        <v>634</v>
      </c>
      <c r="B442" t="s">
        <v>536</v>
      </c>
      <c r="D442" t="str">
        <f t="shared" si="6"/>
        <v>FL - Orange County</v>
      </c>
      <c r="E442">
        <v>101.50975609756104</v>
      </c>
    </row>
    <row r="443" spans="1:5" x14ac:dyDescent="0.2">
      <c r="A443" t="s">
        <v>634</v>
      </c>
      <c r="B443" t="s">
        <v>669</v>
      </c>
      <c r="D443" t="str">
        <f t="shared" si="6"/>
        <v>FL - Osceola County</v>
      </c>
      <c r="E443">
        <v>105.70110447761191</v>
      </c>
    </row>
    <row r="444" spans="1:5" x14ac:dyDescent="0.2">
      <c r="A444" t="s">
        <v>634</v>
      </c>
      <c r="B444" t="s">
        <v>670</v>
      </c>
      <c r="D444" t="str">
        <f t="shared" si="6"/>
        <v>FL - Palm Beach County</v>
      </c>
      <c r="E444">
        <v>94.741008319467568</v>
      </c>
    </row>
    <row r="445" spans="1:5" x14ac:dyDescent="0.2">
      <c r="A445" t="s">
        <v>634</v>
      </c>
      <c r="B445" t="s">
        <v>671</v>
      </c>
      <c r="D445" t="str">
        <f t="shared" si="6"/>
        <v>FL - Pasco County</v>
      </c>
      <c r="E445">
        <v>109.56110625000001</v>
      </c>
    </row>
    <row r="446" spans="1:5" x14ac:dyDescent="0.2">
      <c r="A446" t="s">
        <v>634</v>
      </c>
      <c r="B446" t="s">
        <v>672</v>
      </c>
      <c r="D446" t="str">
        <f t="shared" si="6"/>
        <v>FL - Pinellas County</v>
      </c>
      <c r="E446">
        <v>104.89692619926205</v>
      </c>
    </row>
    <row r="447" spans="1:5" x14ac:dyDescent="0.2">
      <c r="A447" t="s">
        <v>634</v>
      </c>
      <c r="B447" t="s">
        <v>490</v>
      </c>
      <c r="D447" t="str">
        <f t="shared" si="6"/>
        <v>FL - Polk County</v>
      </c>
      <c r="E447">
        <v>110.47474766355144</v>
      </c>
    </row>
    <row r="448" spans="1:5" x14ac:dyDescent="0.2">
      <c r="A448" t="s">
        <v>634</v>
      </c>
      <c r="B448" t="s">
        <v>673</v>
      </c>
      <c r="D448" t="str">
        <f t="shared" si="6"/>
        <v>FL - Putnam County</v>
      </c>
      <c r="E448">
        <v>111.89004545454542</v>
      </c>
    </row>
    <row r="449" spans="1:5" x14ac:dyDescent="0.2">
      <c r="A449" t="s">
        <v>634</v>
      </c>
      <c r="B449" t="s">
        <v>674</v>
      </c>
      <c r="D449" t="str">
        <f t="shared" si="6"/>
        <v>FL - St. Johns County</v>
      </c>
      <c r="E449">
        <v>97.965490909090917</v>
      </c>
    </row>
    <row r="450" spans="1:5" x14ac:dyDescent="0.2">
      <c r="A450" t="s">
        <v>634</v>
      </c>
      <c r="B450" t="s">
        <v>675</v>
      </c>
      <c r="D450" t="str">
        <f t="shared" si="6"/>
        <v>FL - St. Lucie County</v>
      </c>
      <c r="E450">
        <v>109.36281355932208</v>
      </c>
    </row>
    <row r="451" spans="1:5" x14ac:dyDescent="0.2">
      <c r="A451" t="s">
        <v>634</v>
      </c>
      <c r="B451" t="s">
        <v>676</v>
      </c>
      <c r="D451" t="str">
        <f t="shared" ref="D451:D514" si="7">A451&amp;" - "&amp;B451</f>
        <v>FL - Santa Rosa County</v>
      </c>
      <c r="E451">
        <v>105.27208474576268</v>
      </c>
    </row>
    <row r="452" spans="1:5" x14ac:dyDescent="0.2">
      <c r="A452" t="s">
        <v>634</v>
      </c>
      <c r="B452" t="s">
        <v>677</v>
      </c>
      <c r="D452" t="str">
        <f t="shared" si="7"/>
        <v>FL - Sarasota County</v>
      </c>
      <c r="E452">
        <v>97.585191176470616</v>
      </c>
    </row>
    <row r="453" spans="1:5" x14ac:dyDescent="0.2">
      <c r="A453" t="s">
        <v>634</v>
      </c>
      <c r="B453" t="s">
        <v>678</v>
      </c>
      <c r="D453" t="str">
        <f t="shared" si="7"/>
        <v>FL - Seminole County</v>
      </c>
      <c r="E453">
        <v>101.76097826086958</v>
      </c>
    </row>
    <row r="454" spans="1:5" x14ac:dyDescent="0.2">
      <c r="A454" t="s">
        <v>634</v>
      </c>
      <c r="B454" t="s">
        <v>425</v>
      </c>
      <c r="D454" t="str">
        <f t="shared" si="7"/>
        <v>FL - Sumter County</v>
      </c>
      <c r="E454">
        <v>112.12200000000001</v>
      </c>
    </row>
    <row r="455" spans="1:5" x14ac:dyDescent="0.2">
      <c r="A455" t="s">
        <v>634</v>
      </c>
      <c r="B455" t="s">
        <v>679</v>
      </c>
      <c r="D455" t="str">
        <f t="shared" si="7"/>
        <v>FL - Suwannee County</v>
      </c>
      <c r="E455">
        <v>112.62204</v>
      </c>
    </row>
    <row r="456" spans="1:5" x14ac:dyDescent="0.2">
      <c r="A456" t="s">
        <v>634</v>
      </c>
      <c r="B456" t="s">
        <v>680</v>
      </c>
      <c r="D456" t="str">
        <f t="shared" si="7"/>
        <v>FL - Taylor County</v>
      </c>
      <c r="E456">
        <v>112.50236842105264</v>
      </c>
    </row>
    <row r="457" spans="1:5" x14ac:dyDescent="0.2">
      <c r="A457" t="s">
        <v>634</v>
      </c>
      <c r="B457" t="s">
        <v>502</v>
      </c>
      <c r="D457" t="str">
        <f t="shared" si="7"/>
        <v>FL - Union County</v>
      </c>
      <c r="E457">
        <v>110.72057142857145</v>
      </c>
    </row>
    <row r="458" spans="1:5" x14ac:dyDescent="0.2">
      <c r="A458" t="s">
        <v>634</v>
      </c>
      <c r="B458" t="s">
        <v>681</v>
      </c>
      <c r="D458" t="str">
        <f t="shared" si="7"/>
        <v>FL - Volusia County</v>
      </c>
      <c r="E458">
        <v>108.65453333333329</v>
      </c>
    </row>
    <row r="459" spans="1:5" x14ac:dyDescent="0.2">
      <c r="A459" t="s">
        <v>634</v>
      </c>
      <c r="B459" t="s">
        <v>682</v>
      </c>
      <c r="D459" t="str">
        <f t="shared" si="7"/>
        <v>FL - Wakulla County</v>
      </c>
      <c r="E459">
        <v>106.55999999999999</v>
      </c>
    </row>
    <row r="460" spans="1:5" x14ac:dyDescent="0.2">
      <c r="A460" t="s">
        <v>634</v>
      </c>
      <c r="B460" t="s">
        <v>683</v>
      </c>
      <c r="D460" t="str">
        <f t="shared" si="7"/>
        <v>FL - Walton County</v>
      </c>
      <c r="E460">
        <v>108.88106896551724</v>
      </c>
    </row>
    <row r="461" spans="1:5" x14ac:dyDescent="0.2">
      <c r="A461" t="s">
        <v>634</v>
      </c>
      <c r="B461" t="s">
        <v>430</v>
      </c>
      <c r="D461" t="str">
        <f t="shared" si="7"/>
        <v>FL - Washington County</v>
      </c>
      <c r="E461">
        <v>112.29918749999999</v>
      </c>
    </row>
    <row r="462" spans="1:5" x14ac:dyDescent="0.2">
      <c r="A462" t="s">
        <v>684</v>
      </c>
      <c r="B462" t="s">
        <v>685</v>
      </c>
      <c r="D462" t="str">
        <f t="shared" si="7"/>
        <v>GA - Appling County</v>
      </c>
      <c r="E462">
        <v>112.67935714285716</v>
      </c>
    </row>
    <row r="463" spans="1:5" x14ac:dyDescent="0.2">
      <c r="A463" t="s">
        <v>684</v>
      </c>
      <c r="B463" t="s">
        <v>686</v>
      </c>
      <c r="D463" t="str">
        <f t="shared" si="7"/>
        <v>GA - Atkinson County</v>
      </c>
      <c r="E463">
        <v>115.6425</v>
      </c>
    </row>
    <row r="464" spans="1:5" x14ac:dyDescent="0.2">
      <c r="A464" t="s">
        <v>684</v>
      </c>
      <c r="B464" t="s">
        <v>687</v>
      </c>
      <c r="D464" t="str">
        <f t="shared" si="7"/>
        <v>GA - Bacon County</v>
      </c>
      <c r="E464">
        <v>114.742125</v>
      </c>
    </row>
    <row r="465" spans="1:5" x14ac:dyDescent="0.2">
      <c r="A465" t="s">
        <v>684</v>
      </c>
      <c r="B465" t="s">
        <v>636</v>
      </c>
      <c r="D465" t="str">
        <f t="shared" si="7"/>
        <v>GA - Baker County</v>
      </c>
      <c r="E465">
        <v>112.023</v>
      </c>
    </row>
    <row r="466" spans="1:5" x14ac:dyDescent="0.2">
      <c r="A466" t="s">
        <v>684</v>
      </c>
      <c r="B466" t="s">
        <v>367</v>
      </c>
      <c r="D466" t="str">
        <f t="shared" si="7"/>
        <v>GA - Baldwin County</v>
      </c>
      <c r="E466">
        <v>110.05170967741934</v>
      </c>
    </row>
    <row r="467" spans="1:5" x14ac:dyDescent="0.2">
      <c r="A467" t="s">
        <v>684</v>
      </c>
      <c r="B467" t="s">
        <v>688</v>
      </c>
      <c r="D467" t="str">
        <f t="shared" si="7"/>
        <v>GA - Banks County</v>
      </c>
      <c r="E467">
        <v>106.94571428571427</v>
      </c>
    </row>
    <row r="468" spans="1:5" x14ac:dyDescent="0.2">
      <c r="A468" t="s">
        <v>684</v>
      </c>
      <c r="B468" t="s">
        <v>689</v>
      </c>
      <c r="D468" t="str">
        <f t="shared" si="7"/>
        <v>GA - Barrow County</v>
      </c>
      <c r="E468">
        <v>104.89870588235294</v>
      </c>
    </row>
    <row r="469" spans="1:5" x14ac:dyDescent="0.2">
      <c r="A469" t="s">
        <v>684</v>
      </c>
      <c r="B469" t="s">
        <v>690</v>
      </c>
      <c r="D469" t="str">
        <f t="shared" si="7"/>
        <v>GA - Bartow County</v>
      </c>
      <c r="E469">
        <v>105.47100000000003</v>
      </c>
    </row>
    <row r="470" spans="1:5" x14ac:dyDescent="0.2">
      <c r="A470" t="s">
        <v>684</v>
      </c>
      <c r="B470" t="s">
        <v>691</v>
      </c>
      <c r="D470" t="str">
        <f t="shared" si="7"/>
        <v>GA - Ben Hill County</v>
      </c>
      <c r="E470">
        <v>113.77379999999999</v>
      </c>
    </row>
    <row r="471" spans="1:5" x14ac:dyDescent="0.2">
      <c r="A471" t="s">
        <v>684</v>
      </c>
      <c r="B471" t="s">
        <v>692</v>
      </c>
      <c r="D471" t="str">
        <f t="shared" si="7"/>
        <v>GA - Berrien County</v>
      </c>
      <c r="E471">
        <v>112.105125</v>
      </c>
    </row>
    <row r="472" spans="1:5" x14ac:dyDescent="0.2">
      <c r="A472" t="s">
        <v>684</v>
      </c>
      <c r="B472" t="s">
        <v>369</v>
      </c>
      <c r="D472" t="str">
        <f t="shared" si="7"/>
        <v>GA - Bibb County</v>
      </c>
      <c r="E472">
        <v>110.00166666666664</v>
      </c>
    </row>
    <row r="473" spans="1:5" x14ac:dyDescent="0.2">
      <c r="A473" t="s">
        <v>684</v>
      </c>
      <c r="B473" t="s">
        <v>693</v>
      </c>
      <c r="D473" t="str">
        <f t="shared" si="7"/>
        <v>GA - Bleckley County</v>
      </c>
      <c r="E473">
        <v>112.69028571428571</v>
      </c>
    </row>
    <row r="474" spans="1:5" x14ac:dyDescent="0.2">
      <c r="A474" t="s">
        <v>684</v>
      </c>
      <c r="B474" t="s">
        <v>694</v>
      </c>
      <c r="D474" t="str">
        <f t="shared" si="7"/>
        <v>GA - Brantley County</v>
      </c>
      <c r="E474">
        <v>113.52149999999999</v>
      </c>
    </row>
    <row r="475" spans="1:5" x14ac:dyDescent="0.2">
      <c r="A475" t="s">
        <v>684</v>
      </c>
      <c r="B475" t="s">
        <v>695</v>
      </c>
      <c r="D475" t="str">
        <f t="shared" si="7"/>
        <v>GA - Brooks County</v>
      </c>
      <c r="E475">
        <v>114.28264285714285</v>
      </c>
    </row>
    <row r="476" spans="1:5" x14ac:dyDescent="0.2">
      <c r="A476" t="s">
        <v>684</v>
      </c>
      <c r="B476" t="s">
        <v>696</v>
      </c>
      <c r="D476" t="str">
        <f t="shared" si="7"/>
        <v>GA - Bryan County</v>
      </c>
      <c r="E476">
        <v>106.125</v>
      </c>
    </row>
    <row r="477" spans="1:5" x14ac:dyDescent="0.2">
      <c r="A477" t="s">
        <v>684</v>
      </c>
      <c r="B477" t="s">
        <v>697</v>
      </c>
      <c r="D477" t="str">
        <f t="shared" si="7"/>
        <v>GA - Bulloch County</v>
      </c>
      <c r="E477">
        <v>107.45384210526315</v>
      </c>
    </row>
    <row r="478" spans="1:5" x14ac:dyDescent="0.2">
      <c r="A478" t="s">
        <v>684</v>
      </c>
      <c r="B478" t="s">
        <v>698</v>
      </c>
      <c r="D478" t="str">
        <f t="shared" si="7"/>
        <v>GA - Burke County</v>
      </c>
      <c r="E478">
        <v>114.26249999999999</v>
      </c>
    </row>
    <row r="479" spans="1:5" x14ac:dyDescent="0.2">
      <c r="A479" t="s">
        <v>684</v>
      </c>
      <c r="B479" t="s">
        <v>699</v>
      </c>
      <c r="D479" t="str">
        <f t="shared" si="7"/>
        <v>GA - Butts County</v>
      </c>
      <c r="E479">
        <v>108.21354545454547</v>
      </c>
    </row>
    <row r="480" spans="1:5" x14ac:dyDescent="0.2">
      <c r="A480" t="s">
        <v>684</v>
      </c>
      <c r="B480" t="s">
        <v>373</v>
      </c>
      <c r="D480" t="str">
        <f t="shared" si="7"/>
        <v>GA - Calhoun County</v>
      </c>
      <c r="E480">
        <v>115.803</v>
      </c>
    </row>
    <row r="481" spans="1:5" x14ac:dyDescent="0.2">
      <c r="A481" t="s">
        <v>684</v>
      </c>
      <c r="B481" t="s">
        <v>700</v>
      </c>
      <c r="D481" t="str">
        <f t="shared" si="7"/>
        <v>GA - Camden County</v>
      </c>
      <c r="E481">
        <v>109.76053846153845</v>
      </c>
    </row>
    <row r="482" spans="1:5" x14ac:dyDescent="0.2">
      <c r="A482" t="s">
        <v>684</v>
      </c>
      <c r="B482" t="s">
        <v>701</v>
      </c>
      <c r="D482" t="str">
        <f t="shared" si="7"/>
        <v>GA - Candler County</v>
      </c>
      <c r="E482">
        <v>113.904</v>
      </c>
    </row>
    <row r="483" spans="1:5" x14ac:dyDescent="0.2">
      <c r="A483" t="s">
        <v>684</v>
      </c>
      <c r="B483" t="s">
        <v>456</v>
      </c>
      <c r="D483" t="str">
        <f t="shared" si="7"/>
        <v>GA - Carroll County</v>
      </c>
      <c r="E483">
        <v>106.73674468085105</v>
      </c>
    </row>
    <row r="484" spans="1:5" x14ac:dyDescent="0.2">
      <c r="A484" t="s">
        <v>684</v>
      </c>
      <c r="B484" t="s">
        <v>702</v>
      </c>
      <c r="D484" t="str">
        <f t="shared" si="7"/>
        <v>GA - Catoosa County</v>
      </c>
      <c r="E484">
        <v>107.31309677419354</v>
      </c>
    </row>
    <row r="485" spans="1:5" x14ac:dyDescent="0.2">
      <c r="A485" t="s">
        <v>684</v>
      </c>
      <c r="B485" t="s">
        <v>703</v>
      </c>
      <c r="D485" t="str">
        <f t="shared" si="7"/>
        <v>GA - Charlton County</v>
      </c>
      <c r="E485">
        <v>112.83</v>
      </c>
    </row>
    <row r="486" spans="1:5" x14ac:dyDescent="0.2">
      <c r="A486" t="s">
        <v>684</v>
      </c>
      <c r="B486" t="s">
        <v>704</v>
      </c>
      <c r="D486" t="str">
        <f t="shared" si="7"/>
        <v>GA - Chatham County</v>
      </c>
      <c r="E486">
        <v>106.04066666666668</v>
      </c>
    </row>
    <row r="487" spans="1:5" x14ac:dyDescent="0.2">
      <c r="A487" t="s">
        <v>684</v>
      </c>
      <c r="B487" t="s">
        <v>705</v>
      </c>
      <c r="D487" t="str">
        <f t="shared" si="7"/>
        <v>GA - Chattahoochee County</v>
      </c>
      <c r="E487">
        <v>108.93599999999999</v>
      </c>
    </row>
    <row r="488" spans="1:5" x14ac:dyDescent="0.2">
      <c r="A488" t="s">
        <v>684</v>
      </c>
      <c r="B488" t="s">
        <v>706</v>
      </c>
      <c r="D488" t="str">
        <f t="shared" si="7"/>
        <v>GA - Chattooga County</v>
      </c>
      <c r="E488">
        <v>113.00563636363636</v>
      </c>
    </row>
    <row r="489" spans="1:5" x14ac:dyDescent="0.2">
      <c r="A489" t="s">
        <v>684</v>
      </c>
      <c r="B489" t="s">
        <v>375</v>
      </c>
      <c r="D489" t="str">
        <f t="shared" si="7"/>
        <v>GA - Cherokee County</v>
      </c>
      <c r="E489">
        <v>97.300191176470562</v>
      </c>
    </row>
    <row r="490" spans="1:5" x14ac:dyDescent="0.2">
      <c r="A490" t="s">
        <v>684</v>
      </c>
      <c r="B490" t="s">
        <v>378</v>
      </c>
      <c r="D490" t="str">
        <f t="shared" si="7"/>
        <v>GA - Clarke County</v>
      </c>
      <c r="E490">
        <v>103.89518181818181</v>
      </c>
    </row>
    <row r="491" spans="1:5" x14ac:dyDescent="0.2">
      <c r="A491" t="s">
        <v>684</v>
      </c>
      <c r="B491" t="s">
        <v>379</v>
      </c>
      <c r="D491" t="str">
        <f t="shared" si="7"/>
        <v>GA - Clay County</v>
      </c>
      <c r="E491">
        <v>114.39225</v>
      </c>
    </row>
    <row r="492" spans="1:5" x14ac:dyDescent="0.2">
      <c r="A492" t="s">
        <v>684</v>
      </c>
      <c r="B492" t="s">
        <v>707</v>
      </c>
      <c r="D492" t="str">
        <f t="shared" si="7"/>
        <v>GA - Clayton County</v>
      </c>
      <c r="E492">
        <v>106.61787096774194</v>
      </c>
    </row>
    <row r="493" spans="1:5" x14ac:dyDescent="0.2">
      <c r="A493" t="s">
        <v>684</v>
      </c>
      <c r="B493" t="s">
        <v>708</v>
      </c>
      <c r="D493" t="str">
        <f t="shared" si="7"/>
        <v>GA - Clinch County</v>
      </c>
      <c r="E493">
        <v>115.19357142857142</v>
      </c>
    </row>
    <row r="494" spans="1:5" x14ac:dyDescent="0.2">
      <c r="A494" t="s">
        <v>684</v>
      </c>
      <c r="B494" t="s">
        <v>709</v>
      </c>
      <c r="D494" t="str">
        <f t="shared" si="7"/>
        <v>GA - Cobb County</v>
      </c>
      <c r="E494">
        <v>94.510916349809904</v>
      </c>
    </row>
    <row r="495" spans="1:5" x14ac:dyDescent="0.2">
      <c r="A495" t="s">
        <v>684</v>
      </c>
      <c r="B495" t="s">
        <v>381</v>
      </c>
      <c r="D495" t="str">
        <f t="shared" si="7"/>
        <v>GA - Coffee County</v>
      </c>
      <c r="E495">
        <v>112.03128000000001</v>
      </c>
    </row>
    <row r="496" spans="1:5" x14ac:dyDescent="0.2">
      <c r="A496" t="s">
        <v>684</v>
      </c>
      <c r="B496" t="s">
        <v>710</v>
      </c>
      <c r="D496" t="str">
        <f t="shared" si="7"/>
        <v>GA - Colquitt County</v>
      </c>
      <c r="E496">
        <v>112.85100000000001</v>
      </c>
    </row>
    <row r="497" spans="1:5" x14ac:dyDescent="0.2">
      <c r="A497" t="s">
        <v>684</v>
      </c>
      <c r="B497" t="s">
        <v>460</v>
      </c>
      <c r="D497" t="str">
        <f t="shared" si="7"/>
        <v>GA - Columbia County</v>
      </c>
      <c r="E497">
        <v>99.712862068965521</v>
      </c>
    </row>
    <row r="498" spans="1:5" x14ac:dyDescent="0.2">
      <c r="A498" t="s">
        <v>684</v>
      </c>
      <c r="B498" t="s">
        <v>711</v>
      </c>
      <c r="D498" t="str">
        <f t="shared" si="7"/>
        <v>GA - Cook County</v>
      </c>
      <c r="E498">
        <v>113.58719999999998</v>
      </c>
    </row>
    <row r="499" spans="1:5" x14ac:dyDescent="0.2">
      <c r="A499" t="s">
        <v>684</v>
      </c>
      <c r="B499" t="s">
        <v>712</v>
      </c>
      <c r="D499" t="str">
        <f t="shared" si="7"/>
        <v>GA - Coweta County</v>
      </c>
      <c r="E499">
        <v>102.70634210526313</v>
      </c>
    </row>
    <row r="500" spans="1:5" x14ac:dyDescent="0.2">
      <c r="A500" t="s">
        <v>684</v>
      </c>
      <c r="B500" t="s">
        <v>463</v>
      </c>
      <c r="D500" t="str">
        <f t="shared" si="7"/>
        <v>GA - Crawford County</v>
      </c>
      <c r="E500">
        <v>110.83800000000001</v>
      </c>
    </row>
    <row r="501" spans="1:5" x14ac:dyDescent="0.2">
      <c r="A501" t="s">
        <v>684</v>
      </c>
      <c r="B501" t="s">
        <v>713</v>
      </c>
      <c r="D501" t="str">
        <f t="shared" si="7"/>
        <v>GA - Crisp County</v>
      </c>
      <c r="E501">
        <v>112.41284210526317</v>
      </c>
    </row>
    <row r="502" spans="1:5" x14ac:dyDescent="0.2">
      <c r="A502" t="s">
        <v>684</v>
      </c>
      <c r="B502" t="s">
        <v>714</v>
      </c>
      <c r="D502" t="str">
        <f t="shared" si="7"/>
        <v>GA - Dade County</v>
      </c>
      <c r="E502">
        <v>109.08385714285714</v>
      </c>
    </row>
    <row r="503" spans="1:5" x14ac:dyDescent="0.2">
      <c r="A503" t="s">
        <v>684</v>
      </c>
      <c r="B503" t="s">
        <v>715</v>
      </c>
      <c r="D503" t="str">
        <f t="shared" si="7"/>
        <v>GA - Dawson County</v>
      </c>
      <c r="E503">
        <v>96.357599999999991</v>
      </c>
    </row>
    <row r="504" spans="1:5" x14ac:dyDescent="0.2">
      <c r="A504" t="s">
        <v>684</v>
      </c>
      <c r="B504" t="s">
        <v>716</v>
      </c>
      <c r="D504" t="str">
        <f t="shared" si="7"/>
        <v>GA - Decatur County</v>
      </c>
      <c r="E504">
        <v>112.39585714285715</v>
      </c>
    </row>
    <row r="505" spans="1:5" x14ac:dyDescent="0.2">
      <c r="A505" t="s">
        <v>684</v>
      </c>
      <c r="B505" t="s">
        <v>390</v>
      </c>
      <c r="D505" t="str">
        <f t="shared" si="7"/>
        <v>GA - DeKalb County</v>
      </c>
      <c r="E505">
        <v>95.295343653250825</v>
      </c>
    </row>
    <row r="506" spans="1:5" x14ac:dyDescent="0.2">
      <c r="A506" t="s">
        <v>684</v>
      </c>
      <c r="B506" t="s">
        <v>717</v>
      </c>
      <c r="D506" t="str">
        <f t="shared" si="7"/>
        <v>GA - Dodge County</v>
      </c>
      <c r="E506">
        <v>114.07288235294118</v>
      </c>
    </row>
    <row r="507" spans="1:5" x14ac:dyDescent="0.2">
      <c r="A507" t="s">
        <v>684</v>
      </c>
      <c r="B507" t="s">
        <v>718</v>
      </c>
      <c r="D507" t="str">
        <f t="shared" si="7"/>
        <v>GA - Dooly County</v>
      </c>
      <c r="E507">
        <v>112.82599999999999</v>
      </c>
    </row>
    <row r="508" spans="1:5" x14ac:dyDescent="0.2">
      <c r="A508" t="s">
        <v>684</v>
      </c>
      <c r="B508" t="s">
        <v>719</v>
      </c>
      <c r="D508" t="str">
        <f t="shared" si="7"/>
        <v>GA - Dougherty County</v>
      </c>
      <c r="E508">
        <v>112.75154430379749</v>
      </c>
    </row>
    <row r="509" spans="1:5" x14ac:dyDescent="0.2">
      <c r="A509" t="s">
        <v>684</v>
      </c>
      <c r="B509" t="s">
        <v>582</v>
      </c>
      <c r="D509" t="str">
        <f t="shared" si="7"/>
        <v>GA - Douglas County</v>
      </c>
      <c r="E509">
        <v>101.9168780487805</v>
      </c>
    </row>
    <row r="510" spans="1:5" x14ac:dyDescent="0.2">
      <c r="A510" t="s">
        <v>684</v>
      </c>
      <c r="B510" t="s">
        <v>720</v>
      </c>
      <c r="D510" t="str">
        <f t="shared" si="7"/>
        <v>GA - Early County</v>
      </c>
      <c r="E510">
        <v>113.65753846153846</v>
      </c>
    </row>
    <row r="511" spans="1:5" x14ac:dyDescent="0.2">
      <c r="A511" t="s">
        <v>684</v>
      </c>
      <c r="B511" t="s">
        <v>721</v>
      </c>
      <c r="D511" t="str">
        <f t="shared" si="7"/>
        <v>GA - Echols County</v>
      </c>
      <c r="E511">
        <v>111.9645</v>
      </c>
    </row>
    <row r="512" spans="1:5" x14ac:dyDescent="0.2">
      <c r="A512" t="s">
        <v>684</v>
      </c>
      <c r="B512" t="s">
        <v>722</v>
      </c>
      <c r="D512" t="str">
        <f t="shared" si="7"/>
        <v>GA - Effingham County</v>
      </c>
      <c r="E512">
        <v>104.398</v>
      </c>
    </row>
    <row r="513" spans="1:5" x14ac:dyDescent="0.2">
      <c r="A513" t="s">
        <v>684</v>
      </c>
      <c r="B513" t="s">
        <v>584</v>
      </c>
      <c r="D513" t="str">
        <f t="shared" si="7"/>
        <v>GA - Elbert County</v>
      </c>
      <c r="E513">
        <v>112.11254999999998</v>
      </c>
    </row>
    <row r="514" spans="1:5" x14ac:dyDescent="0.2">
      <c r="A514" t="s">
        <v>684</v>
      </c>
      <c r="B514" t="s">
        <v>723</v>
      </c>
      <c r="D514" t="str">
        <f t="shared" si="7"/>
        <v>GA - Emanuel County</v>
      </c>
      <c r="E514">
        <v>115.56142105263157</v>
      </c>
    </row>
    <row r="515" spans="1:5" x14ac:dyDescent="0.2">
      <c r="A515" t="s">
        <v>684</v>
      </c>
      <c r="B515" t="s">
        <v>724</v>
      </c>
      <c r="D515" t="str">
        <f t="shared" ref="D515:D578" si="8">A515&amp;" - "&amp;B515</f>
        <v>GA - Evans County</v>
      </c>
      <c r="E515">
        <v>112.6377</v>
      </c>
    </row>
    <row r="516" spans="1:5" x14ac:dyDescent="0.2">
      <c r="A516" t="s">
        <v>684</v>
      </c>
      <c r="B516" t="s">
        <v>725</v>
      </c>
      <c r="D516" t="str">
        <f t="shared" si="8"/>
        <v>GA - Fannin County</v>
      </c>
      <c r="E516">
        <v>109.4645</v>
      </c>
    </row>
    <row r="517" spans="1:5" x14ac:dyDescent="0.2">
      <c r="A517" t="s">
        <v>684</v>
      </c>
      <c r="B517" t="s">
        <v>394</v>
      </c>
      <c r="D517" t="str">
        <f t="shared" si="8"/>
        <v>GA - Fayette County</v>
      </c>
      <c r="E517">
        <v>88.409699999999987</v>
      </c>
    </row>
    <row r="518" spans="1:5" x14ac:dyDescent="0.2">
      <c r="A518" t="s">
        <v>684</v>
      </c>
      <c r="B518" t="s">
        <v>726</v>
      </c>
      <c r="D518" t="str">
        <f t="shared" si="8"/>
        <v>GA - Floyd County</v>
      </c>
      <c r="E518">
        <v>108.28634693877549</v>
      </c>
    </row>
    <row r="519" spans="1:5" x14ac:dyDescent="0.2">
      <c r="A519" t="s">
        <v>684</v>
      </c>
      <c r="B519" t="s">
        <v>727</v>
      </c>
      <c r="D519" t="str">
        <f t="shared" si="8"/>
        <v>GA - Forsyth County</v>
      </c>
      <c r="E519">
        <v>92.174999999999997</v>
      </c>
    </row>
    <row r="520" spans="1:5" x14ac:dyDescent="0.2">
      <c r="A520" t="s">
        <v>684</v>
      </c>
      <c r="B520" t="s">
        <v>395</v>
      </c>
      <c r="D520" t="str">
        <f t="shared" si="8"/>
        <v>GA - Franklin County</v>
      </c>
      <c r="E520">
        <v>109.812375</v>
      </c>
    </row>
    <row r="521" spans="1:5" x14ac:dyDescent="0.2">
      <c r="A521" t="s">
        <v>684</v>
      </c>
      <c r="B521" t="s">
        <v>469</v>
      </c>
      <c r="D521" t="str">
        <f t="shared" si="8"/>
        <v>GA - Fulton County</v>
      </c>
      <c r="E521">
        <v>91.264439461883484</v>
      </c>
    </row>
    <row r="522" spans="1:5" x14ac:dyDescent="0.2">
      <c r="A522" t="s">
        <v>684</v>
      </c>
      <c r="B522" t="s">
        <v>728</v>
      </c>
      <c r="D522" t="str">
        <f t="shared" si="8"/>
        <v>GA - Gilmer County</v>
      </c>
      <c r="E522">
        <v>107.15464285714286</v>
      </c>
    </row>
    <row r="523" spans="1:5" x14ac:dyDescent="0.2">
      <c r="A523" t="s">
        <v>684</v>
      </c>
      <c r="B523" t="s">
        <v>729</v>
      </c>
      <c r="D523" t="str">
        <f t="shared" si="8"/>
        <v>GA - Glascock County</v>
      </c>
      <c r="E523">
        <v>114.83399999999999</v>
      </c>
    </row>
    <row r="524" spans="1:5" x14ac:dyDescent="0.2">
      <c r="A524" t="s">
        <v>684</v>
      </c>
      <c r="B524" t="s">
        <v>730</v>
      </c>
      <c r="D524" t="str">
        <f t="shared" si="8"/>
        <v>GA - Glynn County</v>
      </c>
      <c r="E524">
        <v>102.4124727272727</v>
      </c>
    </row>
    <row r="525" spans="1:5" x14ac:dyDescent="0.2">
      <c r="A525" t="s">
        <v>684</v>
      </c>
      <c r="B525" t="s">
        <v>731</v>
      </c>
      <c r="D525" t="str">
        <f t="shared" si="8"/>
        <v>GA - Gordon County</v>
      </c>
      <c r="E525">
        <v>108.30689999999997</v>
      </c>
    </row>
    <row r="526" spans="1:5" x14ac:dyDescent="0.2">
      <c r="A526" t="s">
        <v>684</v>
      </c>
      <c r="B526" t="s">
        <v>732</v>
      </c>
      <c r="D526" t="str">
        <f t="shared" si="8"/>
        <v>GA - Grady County</v>
      </c>
      <c r="E526">
        <v>112.19664705882352</v>
      </c>
    </row>
    <row r="527" spans="1:5" x14ac:dyDescent="0.2">
      <c r="A527" t="s">
        <v>684</v>
      </c>
      <c r="B527" t="s">
        <v>397</v>
      </c>
      <c r="D527" t="str">
        <f t="shared" si="8"/>
        <v>GA - Greene County</v>
      </c>
      <c r="E527">
        <v>106.44599999999998</v>
      </c>
    </row>
    <row r="528" spans="1:5" x14ac:dyDescent="0.2">
      <c r="A528" t="s">
        <v>684</v>
      </c>
      <c r="B528" t="s">
        <v>733</v>
      </c>
      <c r="D528" t="str">
        <f t="shared" si="8"/>
        <v>GA - Gwinnett County</v>
      </c>
      <c r="E528">
        <v>95.356644230769234</v>
      </c>
    </row>
    <row r="529" spans="1:5" x14ac:dyDescent="0.2">
      <c r="A529" t="s">
        <v>684</v>
      </c>
      <c r="B529" t="s">
        <v>734</v>
      </c>
      <c r="D529" t="str">
        <f t="shared" si="8"/>
        <v>GA - Habersham County</v>
      </c>
      <c r="E529">
        <v>105.6046153846154</v>
      </c>
    </row>
    <row r="530" spans="1:5" x14ac:dyDescent="0.2">
      <c r="A530" t="s">
        <v>684</v>
      </c>
      <c r="B530" t="s">
        <v>735</v>
      </c>
      <c r="D530" t="str">
        <f t="shared" si="8"/>
        <v>GA - Hall County</v>
      </c>
      <c r="E530">
        <v>101.95853424657531</v>
      </c>
    </row>
    <row r="531" spans="1:5" x14ac:dyDescent="0.2">
      <c r="A531" t="s">
        <v>684</v>
      </c>
      <c r="B531" t="s">
        <v>736</v>
      </c>
      <c r="D531" t="str">
        <f t="shared" si="8"/>
        <v>GA - Hancock County</v>
      </c>
      <c r="E531">
        <v>115.88785714285714</v>
      </c>
    </row>
    <row r="532" spans="1:5" x14ac:dyDescent="0.2">
      <c r="A532" t="s">
        <v>684</v>
      </c>
      <c r="B532" t="s">
        <v>737</v>
      </c>
      <c r="D532" t="str">
        <f t="shared" si="8"/>
        <v>GA - Haralson County</v>
      </c>
      <c r="E532">
        <v>110.06357142857145</v>
      </c>
    </row>
    <row r="533" spans="1:5" x14ac:dyDescent="0.2">
      <c r="A533" t="s">
        <v>684</v>
      </c>
      <c r="B533" t="s">
        <v>738</v>
      </c>
      <c r="D533" t="str">
        <f t="shared" si="8"/>
        <v>GA - Harris County</v>
      </c>
      <c r="E533">
        <v>101.80260000000001</v>
      </c>
    </row>
    <row r="534" spans="1:5" x14ac:dyDescent="0.2">
      <c r="A534" t="s">
        <v>684</v>
      </c>
      <c r="B534" t="s">
        <v>739</v>
      </c>
      <c r="D534" t="str">
        <f t="shared" si="8"/>
        <v>GA - Hart County</v>
      </c>
      <c r="E534">
        <v>106.8551052631579</v>
      </c>
    </row>
    <row r="535" spans="1:5" x14ac:dyDescent="0.2">
      <c r="A535" t="s">
        <v>684</v>
      </c>
      <c r="B535" t="s">
        <v>740</v>
      </c>
      <c r="D535" t="str">
        <f t="shared" si="8"/>
        <v>GA - Heard County</v>
      </c>
      <c r="E535">
        <v>110.48528571428572</v>
      </c>
    </row>
    <row r="536" spans="1:5" x14ac:dyDescent="0.2">
      <c r="A536" t="s">
        <v>684</v>
      </c>
      <c r="B536" t="s">
        <v>399</v>
      </c>
      <c r="D536" t="str">
        <f t="shared" si="8"/>
        <v>GA - Henry County</v>
      </c>
      <c r="E536">
        <v>99.245647058823522</v>
      </c>
    </row>
    <row r="537" spans="1:5" x14ac:dyDescent="0.2">
      <c r="A537" t="s">
        <v>684</v>
      </c>
      <c r="B537" t="s">
        <v>400</v>
      </c>
      <c r="D537" t="str">
        <f t="shared" si="8"/>
        <v>GA - Houston County</v>
      </c>
      <c r="E537">
        <v>108.54198529411769</v>
      </c>
    </row>
    <row r="538" spans="1:5" x14ac:dyDescent="0.2">
      <c r="A538" t="s">
        <v>684</v>
      </c>
      <c r="B538" t="s">
        <v>741</v>
      </c>
      <c r="D538" t="str">
        <f t="shared" si="8"/>
        <v>GA - Irwin County</v>
      </c>
      <c r="E538">
        <v>113.87925</v>
      </c>
    </row>
    <row r="539" spans="1:5" x14ac:dyDescent="0.2">
      <c r="A539" t="s">
        <v>684</v>
      </c>
      <c r="B539" t="s">
        <v>401</v>
      </c>
      <c r="D539" t="str">
        <f t="shared" si="8"/>
        <v>GA - Jackson County</v>
      </c>
      <c r="E539">
        <v>106.32758823529412</v>
      </c>
    </row>
    <row r="540" spans="1:5" x14ac:dyDescent="0.2">
      <c r="A540" t="s">
        <v>684</v>
      </c>
      <c r="B540" t="s">
        <v>742</v>
      </c>
      <c r="D540" t="str">
        <f t="shared" si="8"/>
        <v>GA - Jasper County</v>
      </c>
      <c r="E540">
        <v>108.19028571428569</v>
      </c>
    </row>
    <row r="541" spans="1:5" x14ac:dyDescent="0.2">
      <c r="A541" t="s">
        <v>684</v>
      </c>
      <c r="B541" t="s">
        <v>743</v>
      </c>
      <c r="D541" t="str">
        <f t="shared" si="8"/>
        <v>GA - Jeff Davis County</v>
      </c>
      <c r="E541">
        <v>114.41769230769231</v>
      </c>
    </row>
    <row r="542" spans="1:5" x14ac:dyDescent="0.2">
      <c r="A542" t="s">
        <v>684</v>
      </c>
      <c r="B542" t="s">
        <v>402</v>
      </c>
      <c r="D542" t="str">
        <f t="shared" si="8"/>
        <v>GA - Jefferson County</v>
      </c>
      <c r="E542">
        <v>114.38470588235293</v>
      </c>
    </row>
    <row r="543" spans="1:5" x14ac:dyDescent="0.2">
      <c r="A543" t="s">
        <v>684</v>
      </c>
      <c r="B543" t="s">
        <v>744</v>
      </c>
      <c r="D543" t="str">
        <f t="shared" si="8"/>
        <v>GA - Jenkins County</v>
      </c>
      <c r="E543">
        <v>115.51500000000001</v>
      </c>
    </row>
    <row r="544" spans="1:5" x14ac:dyDescent="0.2">
      <c r="A544" t="s">
        <v>684</v>
      </c>
      <c r="B544" t="s">
        <v>477</v>
      </c>
      <c r="D544" t="str">
        <f t="shared" si="8"/>
        <v>GA - Johnson County</v>
      </c>
      <c r="E544">
        <v>115.06899999999999</v>
      </c>
    </row>
    <row r="545" spans="1:5" x14ac:dyDescent="0.2">
      <c r="A545" t="s">
        <v>684</v>
      </c>
      <c r="B545" t="s">
        <v>745</v>
      </c>
      <c r="D545" t="str">
        <f t="shared" si="8"/>
        <v>GA - Jones County</v>
      </c>
      <c r="E545">
        <v>105.40453846153846</v>
      </c>
    </row>
    <row r="546" spans="1:5" x14ac:dyDescent="0.2">
      <c r="A546" t="s">
        <v>684</v>
      </c>
      <c r="B546" t="s">
        <v>403</v>
      </c>
      <c r="D546" t="str">
        <f t="shared" si="8"/>
        <v>GA - Lamar County</v>
      </c>
      <c r="E546">
        <v>109.3245</v>
      </c>
    </row>
    <row r="547" spans="1:5" x14ac:dyDescent="0.2">
      <c r="A547" t="s">
        <v>684</v>
      </c>
      <c r="B547" t="s">
        <v>746</v>
      </c>
      <c r="D547" t="str">
        <f t="shared" si="8"/>
        <v>GA - Lanier County</v>
      </c>
      <c r="E547">
        <v>112.68900000000001</v>
      </c>
    </row>
    <row r="548" spans="1:5" x14ac:dyDescent="0.2">
      <c r="A548" t="s">
        <v>684</v>
      </c>
      <c r="B548" t="s">
        <v>747</v>
      </c>
      <c r="D548" t="str">
        <f t="shared" si="8"/>
        <v>GA - Laurens County</v>
      </c>
      <c r="E548">
        <v>112.08410526315789</v>
      </c>
    </row>
    <row r="549" spans="1:5" x14ac:dyDescent="0.2">
      <c r="A549" t="s">
        <v>684</v>
      </c>
      <c r="B549" t="s">
        <v>406</v>
      </c>
      <c r="D549" t="str">
        <f t="shared" si="8"/>
        <v>GA - Lee County</v>
      </c>
      <c r="E549">
        <v>103.49000000000001</v>
      </c>
    </row>
    <row r="550" spans="1:5" x14ac:dyDescent="0.2">
      <c r="A550" t="s">
        <v>684</v>
      </c>
      <c r="B550" t="s">
        <v>662</v>
      </c>
      <c r="D550" t="str">
        <f t="shared" si="8"/>
        <v>GA - Liberty County</v>
      </c>
      <c r="E550">
        <v>109.35736363636364</v>
      </c>
    </row>
    <row r="551" spans="1:5" x14ac:dyDescent="0.2">
      <c r="A551" t="s">
        <v>684</v>
      </c>
      <c r="B551" t="s">
        <v>479</v>
      </c>
      <c r="D551" t="str">
        <f t="shared" si="8"/>
        <v>GA - Lincoln County</v>
      </c>
      <c r="E551">
        <v>110.07385714285715</v>
      </c>
    </row>
    <row r="552" spans="1:5" x14ac:dyDescent="0.2">
      <c r="A552" t="s">
        <v>684</v>
      </c>
      <c r="B552" t="s">
        <v>748</v>
      </c>
      <c r="D552" t="str">
        <f t="shared" si="8"/>
        <v>GA - Long County</v>
      </c>
      <c r="E552">
        <v>113.01479999999999</v>
      </c>
    </row>
    <row r="553" spans="1:5" x14ac:dyDescent="0.2">
      <c r="A553" t="s">
        <v>684</v>
      </c>
      <c r="B553" t="s">
        <v>408</v>
      </c>
      <c r="D553" t="str">
        <f t="shared" si="8"/>
        <v>GA - Lowndes County</v>
      </c>
      <c r="E553">
        <v>107.82074117647055</v>
      </c>
    </row>
    <row r="554" spans="1:5" x14ac:dyDescent="0.2">
      <c r="A554" t="s">
        <v>684</v>
      </c>
      <c r="B554" t="s">
        <v>749</v>
      </c>
      <c r="D554" t="str">
        <f t="shared" si="8"/>
        <v>GA - Lumpkin County</v>
      </c>
      <c r="E554">
        <v>103.58672727272729</v>
      </c>
    </row>
    <row r="555" spans="1:5" x14ac:dyDescent="0.2">
      <c r="A555" t="s">
        <v>684</v>
      </c>
      <c r="B555" t="s">
        <v>750</v>
      </c>
      <c r="D555" t="str">
        <f t="shared" si="8"/>
        <v>GA - McDuffie County</v>
      </c>
      <c r="E555">
        <v>109.80900000000001</v>
      </c>
    </row>
    <row r="556" spans="1:5" x14ac:dyDescent="0.2">
      <c r="A556" t="s">
        <v>684</v>
      </c>
      <c r="B556" t="s">
        <v>751</v>
      </c>
      <c r="D556" t="str">
        <f t="shared" si="8"/>
        <v>GA - McIntosh County</v>
      </c>
      <c r="E556">
        <v>108.95099999999999</v>
      </c>
    </row>
    <row r="557" spans="1:5" x14ac:dyDescent="0.2">
      <c r="A557" t="s">
        <v>684</v>
      </c>
      <c r="B557" t="s">
        <v>409</v>
      </c>
      <c r="D557" t="str">
        <f t="shared" si="8"/>
        <v>GA - Macon County</v>
      </c>
      <c r="E557">
        <v>115.13215384615386</v>
      </c>
    </row>
    <row r="558" spans="1:5" x14ac:dyDescent="0.2">
      <c r="A558" t="s">
        <v>684</v>
      </c>
      <c r="B558" t="s">
        <v>410</v>
      </c>
      <c r="D558" t="str">
        <f t="shared" si="8"/>
        <v>GA - Madison County</v>
      </c>
      <c r="E558">
        <v>108.25007142857142</v>
      </c>
    </row>
    <row r="559" spans="1:5" x14ac:dyDescent="0.2">
      <c r="A559" t="s">
        <v>684</v>
      </c>
      <c r="B559" t="s">
        <v>412</v>
      </c>
      <c r="D559" t="str">
        <f t="shared" si="8"/>
        <v>GA - Marion County</v>
      </c>
      <c r="E559">
        <v>111.8205</v>
      </c>
    </row>
    <row r="560" spans="1:5" x14ac:dyDescent="0.2">
      <c r="A560" t="s">
        <v>684</v>
      </c>
      <c r="B560" t="s">
        <v>752</v>
      </c>
      <c r="D560" t="str">
        <f t="shared" si="8"/>
        <v>GA - Meriwether County</v>
      </c>
      <c r="E560">
        <v>112.30242857142855</v>
      </c>
    </row>
    <row r="561" spans="1:5" x14ac:dyDescent="0.2">
      <c r="A561" t="s">
        <v>684</v>
      </c>
      <c r="B561" t="s">
        <v>483</v>
      </c>
      <c r="D561" t="str">
        <f t="shared" si="8"/>
        <v>GA - Miller County</v>
      </c>
      <c r="E561">
        <v>114.1902</v>
      </c>
    </row>
    <row r="562" spans="1:5" x14ac:dyDescent="0.2">
      <c r="A562" t="s">
        <v>684</v>
      </c>
      <c r="B562" t="s">
        <v>753</v>
      </c>
      <c r="D562" t="str">
        <f t="shared" si="8"/>
        <v>GA - Mitchell County</v>
      </c>
      <c r="E562">
        <v>113.2115</v>
      </c>
    </row>
    <row r="563" spans="1:5" x14ac:dyDescent="0.2">
      <c r="A563" t="s">
        <v>684</v>
      </c>
      <c r="B563" t="s">
        <v>415</v>
      </c>
      <c r="D563" t="str">
        <f t="shared" si="8"/>
        <v>GA - Monroe County</v>
      </c>
      <c r="E563">
        <v>106.017</v>
      </c>
    </row>
    <row r="564" spans="1:5" x14ac:dyDescent="0.2">
      <c r="A564" t="s">
        <v>684</v>
      </c>
      <c r="B564" t="s">
        <v>416</v>
      </c>
      <c r="D564" t="str">
        <f t="shared" si="8"/>
        <v>GA - Montgomery County</v>
      </c>
      <c r="E564">
        <v>111.798</v>
      </c>
    </row>
    <row r="565" spans="1:5" x14ac:dyDescent="0.2">
      <c r="A565" t="s">
        <v>684</v>
      </c>
      <c r="B565" t="s">
        <v>417</v>
      </c>
      <c r="D565" t="str">
        <f t="shared" si="8"/>
        <v>GA - Morgan County</v>
      </c>
      <c r="E565">
        <v>106.00999999999999</v>
      </c>
    </row>
    <row r="566" spans="1:5" x14ac:dyDescent="0.2">
      <c r="A566" t="s">
        <v>684</v>
      </c>
      <c r="B566" t="s">
        <v>754</v>
      </c>
      <c r="D566" t="str">
        <f t="shared" si="8"/>
        <v>GA - Murray County</v>
      </c>
      <c r="E566">
        <v>108.12046153846154</v>
      </c>
    </row>
    <row r="567" spans="1:5" x14ac:dyDescent="0.2">
      <c r="A567" t="s">
        <v>684</v>
      </c>
      <c r="B567" t="s">
        <v>755</v>
      </c>
      <c r="D567" t="str">
        <f t="shared" si="8"/>
        <v>GA - Muscogee County</v>
      </c>
      <c r="E567">
        <v>110.69637313432844</v>
      </c>
    </row>
    <row r="568" spans="1:5" x14ac:dyDescent="0.2">
      <c r="A568" t="s">
        <v>684</v>
      </c>
      <c r="B568" t="s">
        <v>486</v>
      </c>
      <c r="D568" t="str">
        <f t="shared" si="8"/>
        <v>GA - Newton County</v>
      </c>
      <c r="E568">
        <v>105.916</v>
      </c>
    </row>
    <row r="569" spans="1:5" x14ac:dyDescent="0.2">
      <c r="A569" t="s">
        <v>684</v>
      </c>
      <c r="B569" t="s">
        <v>756</v>
      </c>
      <c r="D569" t="str">
        <f t="shared" si="8"/>
        <v>GA - Oconee County</v>
      </c>
      <c r="E569">
        <v>97.010099999999994</v>
      </c>
    </row>
    <row r="570" spans="1:5" x14ac:dyDescent="0.2">
      <c r="A570" t="s">
        <v>684</v>
      </c>
      <c r="B570" t="s">
        <v>757</v>
      </c>
      <c r="D570" t="str">
        <f t="shared" si="8"/>
        <v>GA - Oglethorpe County</v>
      </c>
      <c r="E570">
        <v>108.483</v>
      </c>
    </row>
    <row r="571" spans="1:5" x14ac:dyDescent="0.2">
      <c r="A571" t="s">
        <v>684</v>
      </c>
      <c r="B571" t="s">
        <v>758</v>
      </c>
      <c r="D571" t="str">
        <f t="shared" si="8"/>
        <v>GA - Paulding County</v>
      </c>
      <c r="E571">
        <v>102.42311538461537</v>
      </c>
    </row>
    <row r="572" spans="1:5" x14ac:dyDescent="0.2">
      <c r="A572" t="s">
        <v>684</v>
      </c>
      <c r="B572" t="s">
        <v>759</v>
      </c>
      <c r="D572" t="str">
        <f t="shared" si="8"/>
        <v>GA - Peach County</v>
      </c>
      <c r="E572">
        <v>109.0971</v>
      </c>
    </row>
    <row r="573" spans="1:5" x14ac:dyDescent="0.2">
      <c r="A573" t="s">
        <v>684</v>
      </c>
      <c r="B573" t="s">
        <v>419</v>
      </c>
      <c r="D573" t="str">
        <f t="shared" si="8"/>
        <v>GA - Pickens County</v>
      </c>
      <c r="E573">
        <v>103.0370625</v>
      </c>
    </row>
    <row r="574" spans="1:5" x14ac:dyDescent="0.2">
      <c r="A574" t="s">
        <v>684</v>
      </c>
      <c r="B574" t="s">
        <v>760</v>
      </c>
      <c r="D574" t="str">
        <f t="shared" si="8"/>
        <v>GA - Pierce County</v>
      </c>
      <c r="E574">
        <v>112.56825000000002</v>
      </c>
    </row>
    <row r="575" spans="1:5" x14ac:dyDescent="0.2">
      <c r="A575" t="s">
        <v>684</v>
      </c>
      <c r="B575" t="s">
        <v>420</v>
      </c>
      <c r="D575" t="str">
        <f t="shared" si="8"/>
        <v>GA - Pike County</v>
      </c>
      <c r="E575">
        <v>104.12437499999999</v>
      </c>
    </row>
    <row r="576" spans="1:5" x14ac:dyDescent="0.2">
      <c r="A576" t="s">
        <v>684</v>
      </c>
      <c r="B576" t="s">
        <v>490</v>
      </c>
      <c r="D576" t="str">
        <f t="shared" si="8"/>
        <v>GA - Polk County</v>
      </c>
      <c r="E576">
        <v>111.13256250000002</v>
      </c>
    </row>
    <row r="577" spans="1:5" x14ac:dyDescent="0.2">
      <c r="A577" t="s">
        <v>684</v>
      </c>
      <c r="B577" t="s">
        <v>493</v>
      </c>
      <c r="D577" t="str">
        <f t="shared" si="8"/>
        <v>GA - Pulaski County</v>
      </c>
      <c r="E577">
        <v>110.6001</v>
      </c>
    </row>
    <row r="578" spans="1:5" x14ac:dyDescent="0.2">
      <c r="A578" t="s">
        <v>684</v>
      </c>
      <c r="B578" t="s">
        <v>673</v>
      </c>
      <c r="D578" t="str">
        <f t="shared" si="8"/>
        <v>GA - Putnam County</v>
      </c>
      <c r="E578">
        <v>109.01372727272725</v>
      </c>
    </row>
    <row r="579" spans="1:5" x14ac:dyDescent="0.2">
      <c r="A579" t="s">
        <v>684</v>
      </c>
      <c r="B579" t="s">
        <v>761</v>
      </c>
      <c r="D579" t="str">
        <f t="shared" ref="D579:D642" si="9">A579&amp;" - "&amp;B579</f>
        <v>GA - Quitman County</v>
      </c>
      <c r="E579">
        <v>114.801</v>
      </c>
    </row>
    <row r="580" spans="1:5" x14ac:dyDescent="0.2">
      <c r="A580" t="s">
        <v>684</v>
      </c>
      <c r="B580" t="s">
        <v>762</v>
      </c>
      <c r="D580" t="str">
        <f t="shared" si="9"/>
        <v>GA - Rabun County</v>
      </c>
      <c r="E580">
        <v>101.8728</v>
      </c>
    </row>
    <row r="581" spans="1:5" x14ac:dyDescent="0.2">
      <c r="A581" t="s">
        <v>684</v>
      </c>
      <c r="B581" t="s">
        <v>421</v>
      </c>
      <c r="D581" t="str">
        <f t="shared" si="9"/>
        <v>GA - Randolph County</v>
      </c>
      <c r="E581">
        <v>116.09871428571429</v>
      </c>
    </row>
    <row r="582" spans="1:5" x14ac:dyDescent="0.2">
      <c r="A582" t="s">
        <v>684</v>
      </c>
      <c r="B582" t="s">
        <v>763</v>
      </c>
      <c r="D582" t="str">
        <f t="shared" si="9"/>
        <v>GA - Richmond County</v>
      </c>
      <c r="E582">
        <v>110.96618400000006</v>
      </c>
    </row>
    <row r="583" spans="1:5" x14ac:dyDescent="0.2">
      <c r="A583" t="s">
        <v>684</v>
      </c>
      <c r="B583" t="s">
        <v>764</v>
      </c>
      <c r="D583" t="str">
        <f t="shared" si="9"/>
        <v>GA - Rockdale County</v>
      </c>
      <c r="E583">
        <v>100.33053488372094</v>
      </c>
    </row>
    <row r="584" spans="1:5" x14ac:dyDescent="0.2">
      <c r="A584" t="s">
        <v>684</v>
      </c>
      <c r="B584" t="s">
        <v>765</v>
      </c>
      <c r="D584" t="str">
        <f t="shared" si="9"/>
        <v>GA - Schley County</v>
      </c>
      <c r="E584">
        <v>113.84999999999998</v>
      </c>
    </row>
    <row r="585" spans="1:5" x14ac:dyDescent="0.2">
      <c r="A585" t="s">
        <v>684</v>
      </c>
      <c r="B585" t="s">
        <v>766</v>
      </c>
      <c r="D585" t="str">
        <f t="shared" si="9"/>
        <v>GA - Screven County</v>
      </c>
      <c r="E585">
        <v>112.42864285714286</v>
      </c>
    </row>
    <row r="586" spans="1:5" x14ac:dyDescent="0.2">
      <c r="A586" t="s">
        <v>684</v>
      </c>
      <c r="B586" t="s">
        <v>678</v>
      </c>
      <c r="D586" t="str">
        <f t="shared" si="9"/>
        <v>GA - Seminole County</v>
      </c>
      <c r="E586">
        <v>113.01</v>
      </c>
    </row>
    <row r="587" spans="1:5" x14ac:dyDescent="0.2">
      <c r="A587" t="s">
        <v>684</v>
      </c>
      <c r="B587" t="s">
        <v>767</v>
      </c>
      <c r="D587" t="str">
        <f t="shared" si="9"/>
        <v>GA - Spalding County</v>
      </c>
      <c r="E587">
        <v>110.0946</v>
      </c>
    </row>
    <row r="588" spans="1:5" x14ac:dyDescent="0.2">
      <c r="A588" t="s">
        <v>684</v>
      </c>
      <c r="B588" t="s">
        <v>768</v>
      </c>
      <c r="D588" t="str">
        <f t="shared" si="9"/>
        <v>GA - Stephens County</v>
      </c>
      <c r="E588">
        <v>110.97399999999999</v>
      </c>
    </row>
    <row r="589" spans="1:5" x14ac:dyDescent="0.2">
      <c r="A589" t="s">
        <v>684</v>
      </c>
      <c r="B589" t="s">
        <v>769</v>
      </c>
      <c r="D589" t="str">
        <f t="shared" si="9"/>
        <v>GA - Stewart County</v>
      </c>
      <c r="E589">
        <v>116.69760000000001</v>
      </c>
    </row>
    <row r="590" spans="1:5" x14ac:dyDescent="0.2">
      <c r="A590" t="s">
        <v>684</v>
      </c>
      <c r="B590" t="s">
        <v>425</v>
      </c>
      <c r="D590" t="str">
        <f t="shared" si="9"/>
        <v>GA - Sumter County</v>
      </c>
      <c r="E590">
        <v>112.08150000000001</v>
      </c>
    </row>
    <row r="591" spans="1:5" x14ac:dyDescent="0.2">
      <c r="A591" t="s">
        <v>684</v>
      </c>
      <c r="B591" t="s">
        <v>770</v>
      </c>
      <c r="D591" t="str">
        <f t="shared" si="9"/>
        <v>GA - Talbot County</v>
      </c>
      <c r="E591">
        <v>114.04199999999999</v>
      </c>
    </row>
    <row r="592" spans="1:5" x14ac:dyDescent="0.2">
      <c r="A592" t="s">
        <v>684</v>
      </c>
      <c r="B592" t="s">
        <v>771</v>
      </c>
      <c r="D592" t="str">
        <f t="shared" si="9"/>
        <v>GA - Taliaferro County</v>
      </c>
      <c r="E592">
        <v>117.18900000000001</v>
      </c>
    </row>
    <row r="593" spans="1:5" x14ac:dyDescent="0.2">
      <c r="A593" t="s">
        <v>684</v>
      </c>
      <c r="B593" t="s">
        <v>772</v>
      </c>
      <c r="D593" t="str">
        <f t="shared" si="9"/>
        <v>GA - Tattnall County</v>
      </c>
      <c r="E593">
        <v>112.43799999999999</v>
      </c>
    </row>
    <row r="594" spans="1:5" x14ac:dyDescent="0.2">
      <c r="A594" t="s">
        <v>684</v>
      </c>
      <c r="B594" t="s">
        <v>680</v>
      </c>
      <c r="D594" t="str">
        <f t="shared" si="9"/>
        <v>GA - Taylor County</v>
      </c>
      <c r="E594">
        <v>115.23599999999999</v>
      </c>
    </row>
    <row r="595" spans="1:5" x14ac:dyDescent="0.2">
      <c r="A595" t="s">
        <v>684</v>
      </c>
      <c r="B595" t="s">
        <v>773</v>
      </c>
      <c r="D595" t="str">
        <f t="shared" si="9"/>
        <v>GA - Telfair County</v>
      </c>
      <c r="E595">
        <v>115.38720000000001</v>
      </c>
    </row>
    <row r="596" spans="1:5" x14ac:dyDescent="0.2">
      <c r="A596" t="s">
        <v>684</v>
      </c>
      <c r="B596" t="s">
        <v>774</v>
      </c>
      <c r="D596" t="str">
        <f t="shared" si="9"/>
        <v>GA - Terrell County</v>
      </c>
      <c r="E596">
        <v>114.76170000000002</v>
      </c>
    </row>
    <row r="597" spans="1:5" x14ac:dyDescent="0.2">
      <c r="A597" t="s">
        <v>684</v>
      </c>
      <c r="B597" t="s">
        <v>775</v>
      </c>
      <c r="D597" t="str">
        <f t="shared" si="9"/>
        <v>GA - Thomas County</v>
      </c>
      <c r="E597">
        <v>111.08024999999999</v>
      </c>
    </row>
    <row r="598" spans="1:5" x14ac:dyDescent="0.2">
      <c r="A598" t="s">
        <v>684</v>
      </c>
      <c r="B598" t="s">
        <v>776</v>
      </c>
      <c r="D598" t="str">
        <f t="shared" si="9"/>
        <v>GA - Tift County</v>
      </c>
      <c r="E598">
        <v>108.81609677419355</v>
      </c>
    </row>
    <row r="599" spans="1:5" x14ac:dyDescent="0.2">
      <c r="A599" t="s">
        <v>684</v>
      </c>
      <c r="B599" t="s">
        <v>777</v>
      </c>
      <c r="D599" t="str">
        <f t="shared" si="9"/>
        <v>GA - Toombs County</v>
      </c>
      <c r="E599">
        <v>112.91112000000001</v>
      </c>
    </row>
    <row r="600" spans="1:5" x14ac:dyDescent="0.2">
      <c r="A600" t="s">
        <v>684</v>
      </c>
      <c r="B600" t="s">
        <v>778</v>
      </c>
      <c r="D600" t="str">
        <f t="shared" si="9"/>
        <v>GA - Towns County</v>
      </c>
      <c r="E600">
        <v>103.62712500000001</v>
      </c>
    </row>
    <row r="601" spans="1:5" x14ac:dyDescent="0.2">
      <c r="A601" t="s">
        <v>684</v>
      </c>
      <c r="B601" t="s">
        <v>779</v>
      </c>
      <c r="D601" t="str">
        <f t="shared" si="9"/>
        <v>GA - Treutlen County</v>
      </c>
      <c r="E601">
        <v>114.58157142857144</v>
      </c>
    </row>
    <row r="602" spans="1:5" x14ac:dyDescent="0.2">
      <c r="A602" t="s">
        <v>684</v>
      </c>
      <c r="B602" t="s">
        <v>780</v>
      </c>
      <c r="D602" t="str">
        <f t="shared" si="9"/>
        <v>GA - Troup County</v>
      </c>
      <c r="E602">
        <v>109.57350000000001</v>
      </c>
    </row>
    <row r="603" spans="1:5" x14ac:dyDescent="0.2">
      <c r="A603" t="s">
        <v>684</v>
      </c>
      <c r="B603" t="s">
        <v>781</v>
      </c>
      <c r="D603" t="str">
        <f t="shared" si="9"/>
        <v>GA - Turner County</v>
      </c>
      <c r="E603">
        <v>114.02999999999997</v>
      </c>
    </row>
    <row r="604" spans="1:5" x14ac:dyDescent="0.2">
      <c r="A604" t="s">
        <v>684</v>
      </c>
      <c r="B604" t="s">
        <v>782</v>
      </c>
      <c r="D604" t="str">
        <f t="shared" si="9"/>
        <v>GA - Twiggs County</v>
      </c>
      <c r="E604">
        <v>112.31887500000001</v>
      </c>
    </row>
    <row r="605" spans="1:5" x14ac:dyDescent="0.2">
      <c r="A605" t="s">
        <v>684</v>
      </c>
      <c r="B605" t="s">
        <v>502</v>
      </c>
      <c r="D605" t="str">
        <f t="shared" si="9"/>
        <v>GA - Union County</v>
      </c>
      <c r="E605">
        <v>105.14924999999999</v>
      </c>
    </row>
    <row r="606" spans="1:5" x14ac:dyDescent="0.2">
      <c r="A606" t="s">
        <v>684</v>
      </c>
      <c r="B606" t="s">
        <v>783</v>
      </c>
      <c r="D606" t="str">
        <f t="shared" si="9"/>
        <v>GA - Upson County</v>
      </c>
      <c r="E606">
        <v>112.12813636363634</v>
      </c>
    </row>
    <row r="607" spans="1:5" x14ac:dyDescent="0.2">
      <c r="A607" t="s">
        <v>684</v>
      </c>
      <c r="B607" t="s">
        <v>429</v>
      </c>
      <c r="D607" t="str">
        <f t="shared" si="9"/>
        <v>GA - Walker County</v>
      </c>
      <c r="E607">
        <v>110.49150000000002</v>
      </c>
    </row>
    <row r="608" spans="1:5" x14ac:dyDescent="0.2">
      <c r="A608" t="s">
        <v>684</v>
      </c>
      <c r="B608" t="s">
        <v>683</v>
      </c>
      <c r="D608" t="str">
        <f t="shared" si="9"/>
        <v>GA - Walton County</v>
      </c>
      <c r="E608">
        <v>103.78840909090913</v>
      </c>
    </row>
    <row r="609" spans="1:5" x14ac:dyDescent="0.2">
      <c r="A609" t="s">
        <v>684</v>
      </c>
      <c r="B609" t="s">
        <v>784</v>
      </c>
      <c r="D609" t="str">
        <f t="shared" si="9"/>
        <v>GA - Ware County</v>
      </c>
      <c r="E609">
        <v>114.60917647058825</v>
      </c>
    </row>
    <row r="610" spans="1:5" x14ac:dyDescent="0.2">
      <c r="A610" t="s">
        <v>684</v>
      </c>
      <c r="B610" t="s">
        <v>785</v>
      </c>
      <c r="D610" t="str">
        <f t="shared" si="9"/>
        <v>GA - Warren County</v>
      </c>
      <c r="E610">
        <v>115.48349999999999</v>
      </c>
    </row>
    <row r="611" spans="1:5" x14ac:dyDescent="0.2">
      <c r="A611" t="s">
        <v>684</v>
      </c>
      <c r="B611" t="s">
        <v>430</v>
      </c>
      <c r="D611" t="str">
        <f t="shared" si="9"/>
        <v>GA - Washington County</v>
      </c>
      <c r="E611">
        <v>112.6423125</v>
      </c>
    </row>
    <row r="612" spans="1:5" x14ac:dyDescent="0.2">
      <c r="A612" t="s">
        <v>684</v>
      </c>
      <c r="B612" t="s">
        <v>786</v>
      </c>
      <c r="D612" t="str">
        <f t="shared" si="9"/>
        <v>GA - Wayne County</v>
      </c>
      <c r="E612">
        <v>111.31236000000001</v>
      </c>
    </row>
    <row r="613" spans="1:5" x14ac:dyDescent="0.2">
      <c r="A613" t="s">
        <v>684</v>
      </c>
      <c r="B613" t="s">
        <v>787</v>
      </c>
      <c r="D613" t="str">
        <f t="shared" si="9"/>
        <v>GA - Webster County</v>
      </c>
      <c r="E613">
        <v>115.25399999999999</v>
      </c>
    </row>
    <row r="614" spans="1:5" x14ac:dyDescent="0.2">
      <c r="A614" t="s">
        <v>684</v>
      </c>
      <c r="B614" t="s">
        <v>788</v>
      </c>
      <c r="D614" t="str">
        <f t="shared" si="9"/>
        <v>GA - Wheeler County</v>
      </c>
      <c r="E614">
        <v>115.95600000000002</v>
      </c>
    </row>
    <row r="615" spans="1:5" x14ac:dyDescent="0.2">
      <c r="A615" t="s">
        <v>684</v>
      </c>
      <c r="B615" t="s">
        <v>504</v>
      </c>
      <c r="D615" t="str">
        <f t="shared" si="9"/>
        <v>GA - White County</v>
      </c>
      <c r="E615">
        <v>104.42300000000002</v>
      </c>
    </row>
    <row r="616" spans="1:5" x14ac:dyDescent="0.2">
      <c r="A616" t="s">
        <v>684</v>
      </c>
      <c r="B616" t="s">
        <v>789</v>
      </c>
      <c r="D616" t="str">
        <f t="shared" si="9"/>
        <v>GA - Whitfield County</v>
      </c>
      <c r="E616">
        <v>105.80376315789476</v>
      </c>
    </row>
    <row r="617" spans="1:5" x14ac:dyDescent="0.2">
      <c r="A617" t="s">
        <v>684</v>
      </c>
      <c r="B617" t="s">
        <v>431</v>
      </c>
      <c r="D617" t="str">
        <f t="shared" si="9"/>
        <v>GA - Wilcox County</v>
      </c>
      <c r="E617">
        <v>115.15757142857142</v>
      </c>
    </row>
    <row r="618" spans="1:5" x14ac:dyDescent="0.2">
      <c r="A618" t="s">
        <v>684</v>
      </c>
      <c r="B618" t="s">
        <v>790</v>
      </c>
      <c r="D618" t="str">
        <f t="shared" si="9"/>
        <v>GA - Wilkes County</v>
      </c>
      <c r="E618">
        <v>112.07290909090908</v>
      </c>
    </row>
    <row r="619" spans="1:5" x14ac:dyDescent="0.2">
      <c r="A619" t="s">
        <v>684</v>
      </c>
      <c r="B619" t="s">
        <v>791</v>
      </c>
      <c r="D619" t="str">
        <f t="shared" si="9"/>
        <v>GA - Wilkinson County</v>
      </c>
      <c r="E619">
        <v>111.7089</v>
      </c>
    </row>
    <row r="620" spans="1:5" x14ac:dyDescent="0.2">
      <c r="A620" t="s">
        <v>684</v>
      </c>
      <c r="B620" t="s">
        <v>792</v>
      </c>
      <c r="D620" t="str">
        <f t="shared" si="9"/>
        <v>GA - Worth County</v>
      </c>
      <c r="E620">
        <v>111.67907142857142</v>
      </c>
    </row>
    <row r="621" spans="1:5" x14ac:dyDescent="0.2">
      <c r="A621" t="s">
        <v>793</v>
      </c>
      <c r="B621" t="s">
        <v>794</v>
      </c>
      <c r="D621" t="str">
        <f t="shared" si="9"/>
        <v>HI - Hawaii County</v>
      </c>
      <c r="E621">
        <v>96.495831325301182</v>
      </c>
    </row>
    <row r="622" spans="1:5" x14ac:dyDescent="0.2">
      <c r="A622" t="s">
        <v>793</v>
      </c>
      <c r="B622" t="s">
        <v>795</v>
      </c>
      <c r="D622" t="str">
        <f t="shared" si="9"/>
        <v>HI - Honolulu County</v>
      </c>
      <c r="E622">
        <v>75.728914285714339</v>
      </c>
    </row>
    <row r="623" spans="1:5" x14ac:dyDescent="0.2">
      <c r="A623" t="s">
        <v>793</v>
      </c>
      <c r="B623" t="s">
        <v>796</v>
      </c>
      <c r="D623" t="str">
        <f t="shared" si="9"/>
        <v>HI - Kalawao County</v>
      </c>
      <c r="E623">
        <v>123.642</v>
      </c>
    </row>
    <row r="624" spans="1:5" x14ac:dyDescent="0.2">
      <c r="A624" t="s">
        <v>793</v>
      </c>
      <c r="B624" t="s">
        <v>797</v>
      </c>
      <c r="D624" t="str">
        <f t="shared" si="9"/>
        <v>HI - Kauai County</v>
      </c>
      <c r="E624">
        <v>86.966062500000007</v>
      </c>
    </row>
    <row r="625" spans="1:5" x14ac:dyDescent="0.2">
      <c r="A625" t="s">
        <v>793</v>
      </c>
      <c r="B625" t="s">
        <v>798</v>
      </c>
      <c r="D625" t="str">
        <f t="shared" si="9"/>
        <v>HI - Maui County</v>
      </c>
      <c r="E625">
        <v>79.957184210526336</v>
      </c>
    </row>
    <row r="626" spans="1:5" x14ac:dyDescent="0.2">
      <c r="A626" t="s">
        <v>799</v>
      </c>
      <c r="B626" t="s">
        <v>800</v>
      </c>
      <c r="D626" t="str">
        <f t="shared" si="9"/>
        <v>IA - Adair County</v>
      </c>
      <c r="E626">
        <v>111.36763636363638</v>
      </c>
    </row>
    <row r="627" spans="1:5" x14ac:dyDescent="0.2">
      <c r="A627" t="s">
        <v>799</v>
      </c>
      <c r="B627" t="s">
        <v>565</v>
      </c>
      <c r="D627" t="str">
        <f t="shared" si="9"/>
        <v>IA - Adams County</v>
      </c>
      <c r="E627">
        <v>114.9066</v>
      </c>
    </row>
    <row r="628" spans="1:5" x14ac:dyDescent="0.2">
      <c r="A628" t="s">
        <v>799</v>
      </c>
      <c r="B628" t="s">
        <v>801</v>
      </c>
      <c r="D628" t="str">
        <f t="shared" si="9"/>
        <v>IA - Allamakee County</v>
      </c>
      <c r="E628">
        <v>110.83680000000001</v>
      </c>
    </row>
    <row r="629" spans="1:5" x14ac:dyDescent="0.2">
      <c r="A629" t="s">
        <v>799</v>
      </c>
      <c r="B629" t="s">
        <v>802</v>
      </c>
      <c r="D629" t="str">
        <f t="shared" si="9"/>
        <v>IA - Appanoose County</v>
      </c>
      <c r="E629">
        <v>114.97679999999998</v>
      </c>
    </row>
    <row r="630" spans="1:5" x14ac:dyDescent="0.2">
      <c r="A630" t="s">
        <v>799</v>
      </c>
      <c r="B630" t="s">
        <v>803</v>
      </c>
      <c r="D630" t="str">
        <f t="shared" si="9"/>
        <v>IA - Audubon County</v>
      </c>
      <c r="E630">
        <v>114.70400000000001</v>
      </c>
    </row>
    <row r="631" spans="1:5" x14ac:dyDescent="0.2">
      <c r="A631" t="s">
        <v>799</v>
      </c>
      <c r="B631" t="s">
        <v>453</v>
      </c>
      <c r="D631" t="str">
        <f t="shared" si="9"/>
        <v>IA - Benton County</v>
      </c>
      <c r="E631">
        <v>107.27528571428572</v>
      </c>
    </row>
    <row r="632" spans="1:5" x14ac:dyDescent="0.2">
      <c r="A632" t="s">
        <v>799</v>
      </c>
      <c r="B632" t="s">
        <v>804</v>
      </c>
      <c r="D632" t="str">
        <f t="shared" si="9"/>
        <v>IA - Black Hawk County</v>
      </c>
      <c r="E632">
        <v>108.27080999999997</v>
      </c>
    </row>
    <row r="633" spans="1:5" x14ac:dyDescent="0.2">
      <c r="A633" t="s">
        <v>799</v>
      </c>
      <c r="B633" t="s">
        <v>454</v>
      </c>
      <c r="D633" t="str">
        <f t="shared" si="9"/>
        <v>IA - Boone County</v>
      </c>
      <c r="E633">
        <v>106.77285000000002</v>
      </c>
    </row>
    <row r="634" spans="1:5" x14ac:dyDescent="0.2">
      <c r="A634" t="s">
        <v>799</v>
      </c>
      <c r="B634" t="s">
        <v>805</v>
      </c>
      <c r="D634" t="str">
        <f t="shared" si="9"/>
        <v>IA - Bremer County</v>
      </c>
      <c r="E634">
        <v>106.80171428571427</v>
      </c>
    </row>
    <row r="635" spans="1:5" x14ac:dyDescent="0.2">
      <c r="A635" t="s">
        <v>799</v>
      </c>
      <c r="B635" t="s">
        <v>806</v>
      </c>
      <c r="D635" t="str">
        <f t="shared" si="9"/>
        <v>IA - Buchanan County</v>
      </c>
      <c r="E635">
        <v>109.16621052631581</v>
      </c>
    </row>
    <row r="636" spans="1:5" x14ac:dyDescent="0.2">
      <c r="A636" t="s">
        <v>799</v>
      </c>
      <c r="B636" t="s">
        <v>807</v>
      </c>
      <c r="D636" t="str">
        <f t="shared" si="9"/>
        <v>IA - Buena Vista County</v>
      </c>
      <c r="E636">
        <v>110.67405882352939</v>
      </c>
    </row>
    <row r="637" spans="1:5" x14ac:dyDescent="0.2">
      <c r="A637" t="s">
        <v>799</v>
      </c>
      <c r="B637" t="s">
        <v>372</v>
      </c>
      <c r="D637" t="str">
        <f t="shared" si="9"/>
        <v>IA - Butler County</v>
      </c>
      <c r="E637">
        <v>110.98399999999999</v>
      </c>
    </row>
    <row r="638" spans="1:5" x14ac:dyDescent="0.2">
      <c r="A638" t="s">
        <v>799</v>
      </c>
      <c r="B638" t="s">
        <v>373</v>
      </c>
      <c r="D638" t="str">
        <f t="shared" si="9"/>
        <v>IA - Calhoun County</v>
      </c>
      <c r="E638">
        <v>112.42730769230772</v>
      </c>
    </row>
    <row r="639" spans="1:5" x14ac:dyDescent="0.2">
      <c r="A639" t="s">
        <v>799</v>
      </c>
      <c r="B639" t="s">
        <v>456</v>
      </c>
      <c r="D639" t="str">
        <f t="shared" si="9"/>
        <v>IA - Carroll County</v>
      </c>
      <c r="E639">
        <v>109.31126086956522</v>
      </c>
    </row>
    <row r="640" spans="1:5" x14ac:dyDescent="0.2">
      <c r="A640" t="s">
        <v>799</v>
      </c>
      <c r="B640" t="s">
        <v>808</v>
      </c>
      <c r="D640" t="str">
        <f t="shared" si="9"/>
        <v>IA - Cass County</v>
      </c>
      <c r="E640">
        <v>112.41120000000001</v>
      </c>
    </row>
    <row r="641" spans="1:5" x14ac:dyDescent="0.2">
      <c r="A641" t="s">
        <v>799</v>
      </c>
      <c r="B641" t="s">
        <v>809</v>
      </c>
      <c r="D641" t="str">
        <f t="shared" si="9"/>
        <v>IA - Cedar County</v>
      </c>
      <c r="E641">
        <v>106.32514285714285</v>
      </c>
    </row>
    <row r="642" spans="1:5" x14ac:dyDescent="0.2">
      <c r="A642" t="s">
        <v>799</v>
      </c>
      <c r="B642" t="s">
        <v>810</v>
      </c>
      <c r="D642" t="str">
        <f t="shared" si="9"/>
        <v>IA - Cerro Gordo County</v>
      </c>
      <c r="E642">
        <v>108.23070731707317</v>
      </c>
    </row>
    <row r="643" spans="1:5" x14ac:dyDescent="0.2">
      <c r="A643" t="s">
        <v>799</v>
      </c>
      <c r="B643" t="s">
        <v>375</v>
      </c>
      <c r="D643" t="str">
        <f t="shared" ref="D643:D706" si="10">A643&amp;" - "&amp;B643</f>
        <v>IA - Cherokee County</v>
      </c>
      <c r="E643">
        <v>111.90407142857144</v>
      </c>
    </row>
    <row r="644" spans="1:5" x14ac:dyDescent="0.2">
      <c r="A644" t="s">
        <v>799</v>
      </c>
      <c r="B644" t="s">
        <v>811</v>
      </c>
      <c r="D644" t="str">
        <f t="shared" si="10"/>
        <v>IA - Chickasaw County</v>
      </c>
      <c r="E644">
        <v>109.88339999999999</v>
      </c>
    </row>
    <row r="645" spans="1:5" x14ac:dyDescent="0.2">
      <c r="A645" t="s">
        <v>799</v>
      </c>
      <c r="B645" t="s">
        <v>378</v>
      </c>
      <c r="D645" t="str">
        <f t="shared" si="10"/>
        <v>IA - Clarke County</v>
      </c>
      <c r="E645">
        <v>111.29175000000001</v>
      </c>
    </row>
    <row r="646" spans="1:5" x14ac:dyDescent="0.2">
      <c r="A646" t="s">
        <v>799</v>
      </c>
      <c r="B646" t="s">
        <v>379</v>
      </c>
      <c r="D646" t="str">
        <f t="shared" si="10"/>
        <v>IA - Clay County</v>
      </c>
      <c r="E646">
        <v>109.98600000000002</v>
      </c>
    </row>
    <row r="647" spans="1:5" x14ac:dyDescent="0.2">
      <c r="A647" t="s">
        <v>799</v>
      </c>
      <c r="B647" t="s">
        <v>707</v>
      </c>
      <c r="D647" t="str">
        <f t="shared" si="10"/>
        <v>IA - Clayton County</v>
      </c>
      <c r="E647">
        <v>111.77142857142859</v>
      </c>
    </row>
    <row r="648" spans="1:5" x14ac:dyDescent="0.2">
      <c r="A648" t="s">
        <v>799</v>
      </c>
      <c r="B648" t="s">
        <v>812</v>
      </c>
      <c r="D648" t="str">
        <f t="shared" si="10"/>
        <v>IA - Clinton County</v>
      </c>
      <c r="E648">
        <v>109.55663265306123</v>
      </c>
    </row>
    <row r="649" spans="1:5" x14ac:dyDescent="0.2">
      <c r="A649" t="s">
        <v>799</v>
      </c>
      <c r="B649" t="s">
        <v>463</v>
      </c>
      <c r="D649" t="str">
        <f t="shared" si="10"/>
        <v>IA - Crawford County</v>
      </c>
      <c r="E649">
        <v>113.26658823529412</v>
      </c>
    </row>
    <row r="650" spans="1:5" x14ac:dyDescent="0.2">
      <c r="A650" t="s">
        <v>799</v>
      </c>
      <c r="B650" t="s">
        <v>389</v>
      </c>
      <c r="D650" t="str">
        <f t="shared" si="10"/>
        <v>IA - Dallas County</v>
      </c>
      <c r="E650">
        <v>101.64547058823527</v>
      </c>
    </row>
    <row r="651" spans="1:5" x14ac:dyDescent="0.2">
      <c r="A651" t="s">
        <v>799</v>
      </c>
      <c r="B651" t="s">
        <v>813</v>
      </c>
      <c r="D651" t="str">
        <f t="shared" si="10"/>
        <v>IA - Davis County</v>
      </c>
      <c r="E651">
        <v>113.05912499999999</v>
      </c>
    </row>
    <row r="652" spans="1:5" x14ac:dyDescent="0.2">
      <c r="A652" t="s">
        <v>799</v>
      </c>
      <c r="B652" t="s">
        <v>716</v>
      </c>
      <c r="D652" t="str">
        <f t="shared" si="10"/>
        <v>IA - Decatur County</v>
      </c>
      <c r="E652">
        <v>115.51500000000001</v>
      </c>
    </row>
    <row r="653" spans="1:5" x14ac:dyDescent="0.2">
      <c r="A653" t="s">
        <v>799</v>
      </c>
      <c r="B653" t="s">
        <v>814</v>
      </c>
      <c r="D653" t="str">
        <f t="shared" si="10"/>
        <v>IA - Delaware County</v>
      </c>
      <c r="E653">
        <v>108.71350000000001</v>
      </c>
    </row>
    <row r="654" spans="1:5" x14ac:dyDescent="0.2">
      <c r="A654" t="s">
        <v>799</v>
      </c>
      <c r="B654" t="s">
        <v>815</v>
      </c>
      <c r="D654" t="str">
        <f t="shared" si="10"/>
        <v>IA - Des Moines County</v>
      </c>
      <c r="E654">
        <v>109.63506521739134</v>
      </c>
    </row>
    <row r="655" spans="1:5" x14ac:dyDescent="0.2">
      <c r="A655" t="s">
        <v>799</v>
      </c>
      <c r="B655" t="s">
        <v>816</v>
      </c>
      <c r="D655" t="str">
        <f t="shared" si="10"/>
        <v>IA - Dickinson County</v>
      </c>
      <c r="E655">
        <v>103.28099999999999</v>
      </c>
    </row>
    <row r="656" spans="1:5" x14ac:dyDescent="0.2">
      <c r="A656" t="s">
        <v>799</v>
      </c>
      <c r="B656" t="s">
        <v>817</v>
      </c>
      <c r="D656" t="str">
        <f t="shared" si="10"/>
        <v>IA - Dubuque County</v>
      </c>
      <c r="E656">
        <v>106.04721176470589</v>
      </c>
    </row>
    <row r="657" spans="1:5" x14ac:dyDescent="0.2">
      <c r="A657" t="s">
        <v>799</v>
      </c>
      <c r="B657" t="s">
        <v>818</v>
      </c>
      <c r="D657" t="str">
        <f t="shared" si="10"/>
        <v>IA - Emmet County</v>
      </c>
      <c r="E657">
        <v>112.89763636363637</v>
      </c>
    </row>
    <row r="658" spans="1:5" x14ac:dyDescent="0.2">
      <c r="A658" t="s">
        <v>799</v>
      </c>
      <c r="B658" t="s">
        <v>394</v>
      </c>
      <c r="D658" t="str">
        <f t="shared" si="10"/>
        <v>IA - Fayette County</v>
      </c>
      <c r="E658">
        <v>112.64517391304349</v>
      </c>
    </row>
    <row r="659" spans="1:5" x14ac:dyDescent="0.2">
      <c r="A659" t="s">
        <v>799</v>
      </c>
      <c r="B659" t="s">
        <v>726</v>
      </c>
      <c r="D659" t="str">
        <f t="shared" si="10"/>
        <v>IA - Floyd County</v>
      </c>
      <c r="E659">
        <v>111.53117647058824</v>
      </c>
    </row>
    <row r="660" spans="1:5" x14ac:dyDescent="0.2">
      <c r="A660" t="s">
        <v>799</v>
      </c>
      <c r="B660" t="s">
        <v>395</v>
      </c>
      <c r="D660" t="str">
        <f t="shared" si="10"/>
        <v>IA - Franklin County</v>
      </c>
      <c r="E660">
        <v>111.85118181818183</v>
      </c>
    </row>
    <row r="661" spans="1:5" x14ac:dyDescent="0.2">
      <c r="A661" t="s">
        <v>799</v>
      </c>
      <c r="B661" t="s">
        <v>586</v>
      </c>
      <c r="D661" t="str">
        <f t="shared" si="10"/>
        <v>IA - Fremont County</v>
      </c>
      <c r="E661">
        <v>110.89300000000001</v>
      </c>
    </row>
    <row r="662" spans="1:5" x14ac:dyDescent="0.2">
      <c r="A662" t="s">
        <v>799</v>
      </c>
      <c r="B662" t="s">
        <v>397</v>
      </c>
      <c r="D662" t="str">
        <f t="shared" si="10"/>
        <v>IA - Greene County</v>
      </c>
      <c r="E662">
        <v>113.85899999999999</v>
      </c>
    </row>
    <row r="663" spans="1:5" x14ac:dyDescent="0.2">
      <c r="A663" t="s">
        <v>799</v>
      </c>
      <c r="B663" t="s">
        <v>819</v>
      </c>
      <c r="D663" t="str">
        <f t="shared" si="10"/>
        <v>IA - Grundy County</v>
      </c>
      <c r="E663">
        <v>109.17375000000003</v>
      </c>
    </row>
    <row r="664" spans="1:5" x14ac:dyDescent="0.2">
      <c r="A664" t="s">
        <v>799</v>
      </c>
      <c r="B664" t="s">
        <v>820</v>
      </c>
      <c r="D664" t="str">
        <f t="shared" si="10"/>
        <v>IA - Guthrie County</v>
      </c>
      <c r="E664">
        <v>110.7414</v>
      </c>
    </row>
    <row r="665" spans="1:5" x14ac:dyDescent="0.2">
      <c r="A665" t="s">
        <v>799</v>
      </c>
      <c r="B665" t="s">
        <v>652</v>
      </c>
      <c r="D665" t="str">
        <f t="shared" si="10"/>
        <v>IA - Hamilton County</v>
      </c>
      <c r="E665">
        <v>109.20282352941177</v>
      </c>
    </row>
    <row r="666" spans="1:5" x14ac:dyDescent="0.2">
      <c r="A666" t="s">
        <v>799</v>
      </c>
      <c r="B666" t="s">
        <v>736</v>
      </c>
      <c r="D666" t="str">
        <f t="shared" si="10"/>
        <v>IA - Hancock County</v>
      </c>
      <c r="E666">
        <v>111.56746153846153</v>
      </c>
    </row>
    <row r="667" spans="1:5" x14ac:dyDescent="0.2">
      <c r="A667" t="s">
        <v>799</v>
      </c>
      <c r="B667" t="s">
        <v>821</v>
      </c>
      <c r="D667" t="str">
        <f t="shared" si="10"/>
        <v>IA - Hardin County</v>
      </c>
      <c r="E667">
        <v>112.27724999999998</v>
      </c>
    </row>
    <row r="668" spans="1:5" x14ac:dyDescent="0.2">
      <c r="A668" t="s">
        <v>799</v>
      </c>
      <c r="B668" t="s">
        <v>822</v>
      </c>
      <c r="D668" t="str">
        <f t="shared" si="10"/>
        <v>IA - Harrison County</v>
      </c>
      <c r="E668">
        <v>109.215</v>
      </c>
    </row>
    <row r="669" spans="1:5" x14ac:dyDescent="0.2">
      <c r="A669" t="s">
        <v>799</v>
      </c>
      <c r="B669" t="s">
        <v>399</v>
      </c>
      <c r="D669" t="str">
        <f t="shared" si="10"/>
        <v>IA - Henry County</v>
      </c>
      <c r="E669">
        <v>108.45224999999999</v>
      </c>
    </row>
    <row r="670" spans="1:5" x14ac:dyDescent="0.2">
      <c r="A670" t="s">
        <v>799</v>
      </c>
      <c r="B670" t="s">
        <v>474</v>
      </c>
      <c r="D670" t="str">
        <f t="shared" si="10"/>
        <v>IA - Howard County</v>
      </c>
      <c r="E670">
        <v>111.64949999999999</v>
      </c>
    </row>
    <row r="671" spans="1:5" x14ac:dyDescent="0.2">
      <c r="A671" t="s">
        <v>799</v>
      </c>
      <c r="B671" t="s">
        <v>519</v>
      </c>
      <c r="D671" t="str">
        <f t="shared" si="10"/>
        <v>IA - Humboldt County</v>
      </c>
      <c r="E671">
        <v>111.18681818181818</v>
      </c>
    </row>
    <row r="672" spans="1:5" x14ac:dyDescent="0.2">
      <c r="A672" t="s">
        <v>799</v>
      </c>
      <c r="B672" t="s">
        <v>823</v>
      </c>
      <c r="D672" t="str">
        <f t="shared" si="10"/>
        <v>IA - Ida County</v>
      </c>
      <c r="E672">
        <v>111.71799999999999</v>
      </c>
    </row>
    <row r="673" spans="1:5" x14ac:dyDescent="0.2">
      <c r="A673" t="s">
        <v>799</v>
      </c>
      <c r="B673" t="s">
        <v>824</v>
      </c>
      <c r="D673" t="str">
        <f t="shared" si="10"/>
        <v>IA - Iowa County</v>
      </c>
      <c r="E673">
        <v>106.59664285714284</v>
      </c>
    </row>
    <row r="674" spans="1:5" x14ac:dyDescent="0.2">
      <c r="A674" t="s">
        <v>799</v>
      </c>
      <c r="B674" t="s">
        <v>401</v>
      </c>
      <c r="D674" t="str">
        <f t="shared" si="10"/>
        <v>IA - Jackson County</v>
      </c>
      <c r="E674">
        <v>109.75131818181821</v>
      </c>
    </row>
    <row r="675" spans="1:5" x14ac:dyDescent="0.2">
      <c r="A675" t="s">
        <v>799</v>
      </c>
      <c r="B675" t="s">
        <v>742</v>
      </c>
      <c r="D675" t="str">
        <f t="shared" si="10"/>
        <v>IA - Jasper County</v>
      </c>
      <c r="E675">
        <v>106.49275000000003</v>
      </c>
    </row>
    <row r="676" spans="1:5" x14ac:dyDescent="0.2">
      <c r="A676" t="s">
        <v>799</v>
      </c>
      <c r="B676" t="s">
        <v>402</v>
      </c>
      <c r="D676" t="str">
        <f t="shared" si="10"/>
        <v>IA - Jefferson County</v>
      </c>
      <c r="E676">
        <v>109.85330769230768</v>
      </c>
    </row>
    <row r="677" spans="1:5" x14ac:dyDescent="0.2">
      <c r="A677" t="s">
        <v>799</v>
      </c>
      <c r="B677" t="s">
        <v>477</v>
      </c>
      <c r="D677" t="str">
        <f t="shared" si="10"/>
        <v>IA - Johnson County</v>
      </c>
      <c r="E677">
        <v>99.521237288135623</v>
      </c>
    </row>
    <row r="678" spans="1:5" x14ac:dyDescent="0.2">
      <c r="A678" t="s">
        <v>799</v>
      </c>
      <c r="B678" t="s">
        <v>745</v>
      </c>
      <c r="D678" t="str">
        <f t="shared" si="10"/>
        <v>IA - Jones County</v>
      </c>
      <c r="E678">
        <v>108.08715789473683</v>
      </c>
    </row>
    <row r="679" spans="1:5" x14ac:dyDescent="0.2">
      <c r="A679" t="s">
        <v>799</v>
      </c>
      <c r="B679" t="s">
        <v>825</v>
      </c>
      <c r="D679" t="str">
        <f t="shared" si="10"/>
        <v>IA - Keokuk County</v>
      </c>
      <c r="E679">
        <v>113.32453846153847</v>
      </c>
    </row>
    <row r="680" spans="1:5" x14ac:dyDescent="0.2">
      <c r="A680" t="s">
        <v>799</v>
      </c>
      <c r="B680" t="s">
        <v>826</v>
      </c>
      <c r="D680" t="str">
        <f t="shared" si="10"/>
        <v>IA - Kossuth County</v>
      </c>
      <c r="E680">
        <v>113.11815789473684</v>
      </c>
    </row>
    <row r="681" spans="1:5" x14ac:dyDescent="0.2">
      <c r="A681" t="s">
        <v>799</v>
      </c>
      <c r="B681" t="s">
        <v>406</v>
      </c>
      <c r="D681" t="str">
        <f t="shared" si="10"/>
        <v>IA - Lee County</v>
      </c>
      <c r="E681">
        <v>111.16374999999999</v>
      </c>
    </row>
    <row r="682" spans="1:5" x14ac:dyDescent="0.2">
      <c r="A682" t="s">
        <v>799</v>
      </c>
      <c r="B682" t="s">
        <v>827</v>
      </c>
      <c r="D682" t="str">
        <f t="shared" si="10"/>
        <v>IA - Linn County</v>
      </c>
      <c r="E682">
        <v>103.48741353383463</v>
      </c>
    </row>
    <row r="683" spans="1:5" x14ac:dyDescent="0.2">
      <c r="A683" t="s">
        <v>799</v>
      </c>
      <c r="B683" t="s">
        <v>828</v>
      </c>
      <c r="D683" t="str">
        <f t="shared" si="10"/>
        <v>IA - Louisa County</v>
      </c>
      <c r="E683">
        <v>110.67600000000003</v>
      </c>
    </row>
    <row r="684" spans="1:5" x14ac:dyDescent="0.2">
      <c r="A684" t="s">
        <v>799</v>
      </c>
      <c r="B684" t="s">
        <v>829</v>
      </c>
      <c r="D684" t="str">
        <f t="shared" si="10"/>
        <v>IA - Lucas County</v>
      </c>
      <c r="E684">
        <v>113.68710000000002</v>
      </c>
    </row>
    <row r="685" spans="1:5" x14ac:dyDescent="0.2">
      <c r="A685" t="s">
        <v>799</v>
      </c>
      <c r="B685" t="s">
        <v>830</v>
      </c>
      <c r="D685" t="str">
        <f t="shared" si="10"/>
        <v>IA - Lyon County</v>
      </c>
      <c r="E685">
        <v>110.25207692307691</v>
      </c>
    </row>
    <row r="686" spans="1:5" x14ac:dyDescent="0.2">
      <c r="A686" t="s">
        <v>799</v>
      </c>
      <c r="B686" t="s">
        <v>410</v>
      </c>
      <c r="D686" t="str">
        <f t="shared" si="10"/>
        <v>IA - Madison County</v>
      </c>
      <c r="E686">
        <v>106.61775</v>
      </c>
    </row>
    <row r="687" spans="1:5" x14ac:dyDescent="0.2">
      <c r="A687" t="s">
        <v>799</v>
      </c>
      <c r="B687" t="s">
        <v>831</v>
      </c>
      <c r="D687" t="str">
        <f t="shared" si="10"/>
        <v>IA - Mahaska County</v>
      </c>
      <c r="E687">
        <v>110.62585714285713</v>
      </c>
    </row>
    <row r="688" spans="1:5" x14ac:dyDescent="0.2">
      <c r="A688" t="s">
        <v>799</v>
      </c>
      <c r="B688" t="s">
        <v>412</v>
      </c>
      <c r="D688" t="str">
        <f t="shared" si="10"/>
        <v>IA - Marion County</v>
      </c>
      <c r="E688">
        <v>106.47403448275861</v>
      </c>
    </row>
    <row r="689" spans="1:5" x14ac:dyDescent="0.2">
      <c r="A689" t="s">
        <v>799</v>
      </c>
      <c r="B689" t="s">
        <v>413</v>
      </c>
      <c r="D689" t="str">
        <f t="shared" si="10"/>
        <v>IA - Marshall County</v>
      </c>
      <c r="E689">
        <v>109.44648837209303</v>
      </c>
    </row>
    <row r="690" spans="1:5" x14ac:dyDescent="0.2">
      <c r="A690" t="s">
        <v>799</v>
      </c>
      <c r="B690" t="s">
        <v>832</v>
      </c>
      <c r="D690" t="str">
        <f t="shared" si="10"/>
        <v>IA - Mills County</v>
      </c>
      <c r="E690">
        <v>106.3163076923077</v>
      </c>
    </row>
    <row r="691" spans="1:5" x14ac:dyDescent="0.2">
      <c r="A691" t="s">
        <v>799</v>
      </c>
      <c r="B691" t="s">
        <v>753</v>
      </c>
      <c r="D691" t="str">
        <f t="shared" si="10"/>
        <v>IA - Mitchell County</v>
      </c>
      <c r="E691">
        <v>111.18974999999999</v>
      </c>
    </row>
    <row r="692" spans="1:5" x14ac:dyDescent="0.2">
      <c r="A692" t="s">
        <v>799</v>
      </c>
      <c r="B692" t="s">
        <v>833</v>
      </c>
      <c r="D692" t="str">
        <f t="shared" si="10"/>
        <v>IA - Monona County</v>
      </c>
      <c r="E692">
        <v>113.229</v>
      </c>
    </row>
    <row r="693" spans="1:5" x14ac:dyDescent="0.2">
      <c r="A693" t="s">
        <v>799</v>
      </c>
      <c r="B693" t="s">
        <v>415</v>
      </c>
      <c r="D693" t="str">
        <f t="shared" si="10"/>
        <v>IA - Monroe County</v>
      </c>
      <c r="E693">
        <v>112.61925000000001</v>
      </c>
    </row>
    <row r="694" spans="1:5" x14ac:dyDescent="0.2">
      <c r="A694" t="s">
        <v>799</v>
      </c>
      <c r="B694" t="s">
        <v>416</v>
      </c>
      <c r="D694" t="str">
        <f t="shared" si="10"/>
        <v>IA - Montgomery County</v>
      </c>
      <c r="E694">
        <v>111.87075</v>
      </c>
    </row>
    <row r="695" spans="1:5" x14ac:dyDescent="0.2">
      <c r="A695" t="s">
        <v>799</v>
      </c>
      <c r="B695" t="s">
        <v>834</v>
      </c>
      <c r="D695" t="str">
        <f t="shared" si="10"/>
        <v>IA - Muscatine County</v>
      </c>
      <c r="E695">
        <v>106.26927272727271</v>
      </c>
    </row>
    <row r="696" spans="1:5" x14ac:dyDescent="0.2">
      <c r="A696" t="s">
        <v>799</v>
      </c>
      <c r="B696" t="s">
        <v>835</v>
      </c>
      <c r="D696" t="str">
        <f t="shared" si="10"/>
        <v>IA - O'Brien County</v>
      </c>
      <c r="E696">
        <v>111.70856250000001</v>
      </c>
    </row>
    <row r="697" spans="1:5" x14ac:dyDescent="0.2">
      <c r="A697" t="s">
        <v>799</v>
      </c>
      <c r="B697" t="s">
        <v>669</v>
      </c>
      <c r="D697" t="str">
        <f t="shared" si="10"/>
        <v>IA - Osceola County</v>
      </c>
      <c r="E697">
        <v>112.94774999999998</v>
      </c>
    </row>
    <row r="698" spans="1:5" x14ac:dyDescent="0.2">
      <c r="A698" t="s">
        <v>799</v>
      </c>
      <c r="B698" t="s">
        <v>836</v>
      </c>
      <c r="D698" t="str">
        <f t="shared" si="10"/>
        <v>IA - Page County</v>
      </c>
      <c r="E698">
        <v>112.91804999999999</v>
      </c>
    </row>
    <row r="699" spans="1:5" x14ac:dyDescent="0.2">
      <c r="A699" t="s">
        <v>799</v>
      </c>
      <c r="B699" t="s">
        <v>837</v>
      </c>
      <c r="D699" t="str">
        <f t="shared" si="10"/>
        <v>IA - Palo Alto County</v>
      </c>
      <c r="E699">
        <v>112.57800000000002</v>
      </c>
    </row>
    <row r="700" spans="1:5" x14ac:dyDescent="0.2">
      <c r="A700" t="s">
        <v>799</v>
      </c>
      <c r="B700" t="s">
        <v>838</v>
      </c>
      <c r="D700" t="str">
        <f t="shared" si="10"/>
        <v>IA - Plymouth County</v>
      </c>
      <c r="E700">
        <v>106.07154545454546</v>
      </c>
    </row>
    <row r="701" spans="1:5" x14ac:dyDescent="0.2">
      <c r="A701" t="s">
        <v>799</v>
      </c>
      <c r="B701" t="s">
        <v>839</v>
      </c>
      <c r="D701" t="str">
        <f t="shared" si="10"/>
        <v>IA - Pocahontas County</v>
      </c>
      <c r="E701">
        <v>115.2225</v>
      </c>
    </row>
    <row r="702" spans="1:5" x14ac:dyDescent="0.2">
      <c r="A702" t="s">
        <v>799</v>
      </c>
      <c r="B702" t="s">
        <v>490</v>
      </c>
      <c r="D702" t="str">
        <f t="shared" si="10"/>
        <v>IA - Polk County</v>
      </c>
      <c r="E702">
        <v>104.10736271186444</v>
      </c>
    </row>
    <row r="703" spans="1:5" x14ac:dyDescent="0.2">
      <c r="A703" t="s">
        <v>799</v>
      </c>
      <c r="B703" t="s">
        <v>840</v>
      </c>
      <c r="D703" t="str">
        <f t="shared" si="10"/>
        <v>IA - Pottawattamie County</v>
      </c>
      <c r="E703">
        <v>106.34922580645163</v>
      </c>
    </row>
    <row r="704" spans="1:5" x14ac:dyDescent="0.2">
      <c r="A704" t="s">
        <v>799</v>
      </c>
      <c r="B704" t="s">
        <v>841</v>
      </c>
      <c r="D704" t="str">
        <f t="shared" si="10"/>
        <v>IA - Poweshiek County</v>
      </c>
      <c r="E704">
        <v>108.027</v>
      </c>
    </row>
    <row r="705" spans="1:5" x14ac:dyDescent="0.2">
      <c r="A705" t="s">
        <v>799</v>
      </c>
      <c r="B705" t="s">
        <v>842</v>
      </c>
      <c r="D705" t="str">
        <f t="shared" si="10"/>
        <v>IA - Ringgold County</v>
      </c>
      <c r="E705">
        <v>115.63585714285715</v>
      </c>
    </row>
    <row r="706" spans="1:5" x14ac:dyDescent="0.2">
      <c r="A706" t="s">
        <v>799</v>
      </c>
      <c r="B706" t="s">
        <v>843</v>
      </c>
      <c r="D706" t="str">
        <f t="shared" si="10"/>
        <v>IA - Sac County</v>
      </c>
      <c r="E706">
        <v>113.4028125</v>
      </c>
    </row>
    <row r="707" spans="1:5" x14ac:dyDescent="0.2">
      <c r="A707" t="s">
        <v>799</v>
      </c>
      <c r="B707" t="s">
        <v>496</v>
      </c>
      <c r="D707" t="str">
        <f t="shared" ref="D707:D770" si="11">A707&amp;" - "&amp;B707</f>
        <v>IA - Scott County</v>
      </c>
      <c r="E707">
        <v>105.07054128440367</v>
      </c>
    </row>
    <row r="708" spans="1:5" x14ac:dyDescent="0.2">
      <c r="A708" t="s">
        <v>799</v>
      </c>
      <c r="B708" t="s">
        <v>424</v>
      </c>
      <c r="D708" t="str">
        <f t="shared" si="11"/>
        <v>IA - Shelby County</v>
      </c>
      <c r="E708">
        <v>109.62660000000001</v>
      </c>
    </row>
    <row r="709" spans="1:5" x14ac:dyDescent="0.2">
      <c r="A709" t="s">
        <v>799</v>
      </c>
      <c r="B709" t="s">
        <v>844</v>
      </c>
      <c r="D709" t="str">
        <f t="shared" si="11"/>
        <v>IA - Sioux County</v>
      </c>
      <c r="E709">
        <v>107.83499999999998</v>
      </c>
    </row>
    <row r="710" spans="1:5" x14ac:dyDescent="0.2">
      <c r="A710" t="s">
        <v>799</v>
      </c>
      <c r="B710" t="s">
        <v>845</v>
      </c>
      <c r="D710" t="str">
        <f t="shared" si="11"/>
        <v>IA - Story County</v>
      </c>
      <c r="E710">
        <v>103.52160000000002</v>
      </c>
    </row>
    <row r="711" spans="1:5" x14ac:dyDescent="0.2">
      <c r="A711" t="s">
        <v>799</v>
      </c>
      <c r="B711" t="s">
        <v>846</v>
      </c>
      <c r="D711" t="str">
        <f t="shared" si="11"/>
        <v>IA - Tama County</v>
      </c>
      <c r="E711">
        <v>110.76642857142856</v>
      </c>
    </row>
    <row r="712" spans="1:5" x14ac:dyDescent="0.2">
      <c r="A712" t="s">
        <v>799</v>
      </c>
      <c r="B712" t="s">
        <v>680</v>
      </c>
      <c r="D712" t="str">
        <f t="shared" si="11"/>
        <v>IA - Taylor County</v>
      </c>
      <c r="E712">
        <v>115.7175</v>
      </c>
    </row>
    <row r="713" spans="1:5" x14ac:dyDescent="0.2">
      <c r="A713" t="s">
        <v>799</v>
      </c>
      <c r="B713" t="s">
        <v>502</v>
      </c>
      <c r="D713" t="str">
        <f t="shared" si="11"/>
        <v>IA - Union County</v>
      </c>
      <c r="E713">
        <v>112.14618750000001</v>
      </c>
    </row>
    <row r="714" spans="1:5" x14ac:dyDescent="0.2">
      <c r="A714" t="s">
        <v>799</v>
      </c>
      <c r="B714" t="s">
        <v>503</v>
      </c>
      <c r="D714" t="str">
        <f t="shared" si="11"/>
        <v>IA - Van Buren County</v>
      </c>
      <c r="E714">
        <v>115.724</v>
      </c>
    </row>
    <row r="715" spans="1:5" x14ac:dyDescent="0.2">
      <c r="A715" t="s">
        <v>799</v>
      </c>
      <c r="B715" t="s">
        <v>847</v>
      </c>
      <c r="D715" t="str">
        <f t="shared" si="11"/>
        <v>IA - Wapello County</v>
      </c>
      <c r="E715">
        <v>112.99135135135134</v>
      </c>
    </row>
    <row r="716" spans="1:5" x14ac:dyDescent="0.2">
      <c r="A716" t="s">
        <v>799</v>
      </c>
      <c r="B716" t="s">
        <v>785</v>
      </c>
      <c r="D716" t="str">
        <f t="shared" si="11"/>
        <v>IA - Warren County</v>
      </c>
      <c r="E716">
        <v>102.55467857142858</v>
      </c>
    </row>
    <row r="717" spans="1:5" x14ac:dyDescent="0.2">
      <c r="A717" t="s">
        <v>799</v>
      </c>
      <c r="B717" t="s">
        <v>430</v>
      </c>
      <c r="D717" t="str">
        <f t="shared" si="11"/>
        <v>IA - Washington County</v>
      </c>
      <c r="E717">
        <v>107.73663157894737</v>
      </c>
    </row>
    <row r="718" spans="1:5" x14ac:dyDescent="0.2">
      <c r="A718" t="s">
        <v>799</v>
      </c>
      <c r="B718" t="s">
        <v>786</v>
      </c>
      <c r="D718" t="str">
        <f t="shared" si="11"/>
        <v>IA - Wayne County</v>
      </c>
      <c r="E718">
        <v>116.0865</v>
      </c>
    </row>
    <row r="719" spans="1:5" x14ac:dyDescent="0.2">
      <c r="A719" t="s">
        <v>799</v>
      </c>
      <c r="B719" t="s">
        <v>787</v>
      </c>
      <c r="D719" t="str">
        <f t="shared" si="11"/>
        <v>IA - Webster County</v>
      </c>
      <c r="E719">
        <v>110.50792682926831</v>
      </c>
    </row>
    <row r="720" spans="1:5" x14ac:dyDescent="0.2">
      <c r="A720" t="s">
        <v>799</v>
      </c>
      <c r="B720" t="s">
        <v>848</v>
      </c>
      <c r="D720" t="str">
        <f t="shared" si="11"/>
        <v>IA - Winnebago County</v>
      </c>
      <c r="E720">
        <v>110.37374999999999</v>
      </c>
    </row>
    <row r="721" spans="1:5" x14ac:dyDescent="0.2">
      <c r="A721" t="s">
        <v>799</v>
      </c>
      <c r="B721" t="s">
        <v>849</v>
      </c>
      <c r="D721" t="str">
        <f t="shared" si="11"/>
        <v>IA - Winneshiek County</v>
      </c>
      <c r="E721">
        <v>107.43705</v>
      </c>
    </row>
    <row r="722" spans="1:5" x14ac:dyDescent="0.2">
      <c r="A722" t="s">
        <v>799</v>
      </c>
      <c r="B722" t="s">
        <v>850</v>
      </c>
      <c r="D722" t="str">
        <f t="shared" si="11"/>
        <v>IA - Woodbury County</v>
      </c>
      <c r="E722">
        <v>108.3073584905661</v>
      </c>
    </row>
    <row r="723" spans="1:5" x14ac:dyDescent="0.2">
      <c r="A723" t="s">
        <v>799</v>
      </c>
      <c r="B723" t="s">
        <v>792</v>
      </c>
      <c r="D723" t="str">
        <f t="shared" si="11"/>
        <v>IA - Worth County</v>
      </c>
      <c r="E723">
        <v>112.25430000000001</v>
      </c>
    </row>
    <row r="724" spans="1:5" x14ac:dyDescent="0.2">
      <c r="A724" t="s">
        <v>799</v>
      </c>
      <c r="B724" t="s">
        <v>851</v>
      </c>
      <c r="D724" t="str">
        <f t="shared" si="11"/>
        <v>IA - Wright County</v>
      </c>
      <c r="E724">
        <v>112.75457142857142</v>
      </c>
    </row>
    <row r="725" spans="1:5" x14ac:dyDescent="0.2">
      <c r="A725" t="s">
        <v>852</v>
      </c>
      <c r="B725" t="s">
        <v>853</v>
      </c>
      <c r="D725" t="str">
        <f t="shared" si="11"/>
        <v>ID - Ada County</v>
      </c>
      <c r="E725">
        <v>100.44808163265306</v>
      </c>
    </row>
    <row r="726" spans="1:5" x14ac:dyDescent="0.2">
      <c r="A726" t="s">
        <v>852</v>
      </c>
      <c r="B726" t="s">
        <v>565</v>
      </c>
      <c r="D726" t="str">
        <f t="shared" si="11"/>
        <v>ID - Adams County</v>
      </c>
      <c r="E726">
        <v>107.86499999999998</v>
      </c>
    </row>
    <row r="727" spans="1:5" x14ac:dyDescent="0.2">
      <c r="A727" t="s">
        <v>852</v>
      </c>
      <c r="B727" t="s">
        <v>854</v>
      </c>
      <c r="D727" t="str">
        <f t="shared" si="11"/>
        <v>ID - Bannock County</v>
      </c>
      <c r="E727">
        <v>106.83628571428574</v>
      </c>
    </row>
    <row r="728" spans="1:5" x14ac:dyDescent="0.2">
      <c r="A728" t="s">
        <v>852</v>
      </c>
      <c r="B728" t="s">
        <v>855</v>
      </c>
      <c r="D728" t="str">
        <f t="shared" si="11"/>
        <v>ID - Bear Lake County</v>
      </c>
      <c r="E728">
        <v>110.54185714285714</v>
      </c>
    </row>
    <row r="729" spans="1:5" x14ac:dyDescent="0.2">
      <c r="A729" t="s">
        <v>852</v>
      </c>
      <c r="B729" t="s">
        <v>856</v>
      </c>
      <c r="D729" t="str">
        <f t="shared" si="11"/>
        <v>ID - Benewah County</v>
      </c>
      <c r="E729">
        <v>108.76336363636364</v>
      </c>
    </row>
    <row r="730" spans="1:5" x14ac:dyDescent="0.2">
      <c r="A730" t="s">
        <v>852</v>
      </c>
      <c r="B730" t="s">
        <v>857</v>
      </c>
      <c r="D730" t="str">
        <f t="shared" si="11"/>
        <v>ID - Bingham County</v>
      </c>
      <c r="E730">
        <v>108.52080000000002</v>
      </c>
    </row>
    <row r="731" spans="1:5" x14ac:dyDescent="0.2">
      <c r="A731" t="s">
        <v>852</v>
      </c>
      <c r="B731" t="s">
        <v>858</v>
      </c>
      <c r="D731" t="str">
        <f t="shared" si="11"/>
        <v>ID - Blaine County</v>
      </c>
      <c r="E731">
        <v>65.879357142857145</v>
      </c>
    </row>
    <row r="732" spans="1:5" x14ac:dyDescent="0.2">
      <c r="A732" t="s">
        <v>852</v>
      </c>
      <c r="B732" t="s">
        <v>859</v>
      </c>
      <c r="D732" t="str">
        <f t="shared" si="11"/>
        <v>ID - Boise County</v>
      </c>
      <c r="E732">
        <v>102.86775</v>
      </c>
    </row>
    <row r="733" spans="1:5" x14ac:dyDescent="0.2">
      <c r="A733" t="s">
        <v>852</v>
      </c>
      <c r="B733" t="s">
        <v>860</v>
      </c>
      <c r="D733" t="str">
        <f t="shared" si="11"/>
        <v>ID - Bonner County</v>
      </c>
      <c r="E733">
        <v>102.58251428571428</v>
      </c>
    </row>
    <row r="734" spans="1:5" x14ac:dyDescent="0.2">
      <c r="A734" t="s">
        <v>852</v>
      </c>
      <c r="B734" t="s">
        <v>861</v>
      </c>
      <c r="D734" t="str">
        <f t="shared" si="11"/>
        <v>ID - Bonneville County</v>
      </c>
      <c r="E734">
        <v>105.37343478260867</v>
      </c>
    </row>
    <row r="735" spans="1:5" x14ac:dyDescent="0.2">
      <c r="A735" t="s">
        <v>852</v>
      </c>
      <c r="B735" t="s">
        <v>862</v>
      </c>
      <c r="D735" t="str">
        <f t="shared" si="11"/>
        <v>ID - Boundary County</v>
      </c>
      <c r="E735">
        <v>107.45799999999998</v>
      </c>
    </row>
    <row r="736" spans="1:5" x14ac:dyDescent="0.2">
      <c r="A736" t="s">
        <v>852</v>
      </c>
      <c r="B736" t="s">
        <v>511</v>
      </c>
      <c r="D736" t="str">
        <f t="shared" si="11"/>
        <v>ID - Butte County</v>
      </c>
      <c r="E736">
        <v>110.93174999999999</v>
      </c>
    </row>
    <row r="737" spans="1:5" x14ac:dyDescent="0.2">
      <c r="A737" t="s">
        <v>852</v>
      </c>
      <c r="B737" t="s">
        <v>863</v>
      </c>
      <c r="D737" t="str">
        <f t="shared" si="11"/>
        <v>ID - Camas County</v>
      </c>
      <c r="E737">
        <v>108.55800000000001</v>
      </c>
    </row>
    <row r="738" spans="1:5" x14ac:dyDescent="0.2">
      <c r="A738" t="s">
        <v>852</v>
      </c>
      <c r="B738" t="s">
        <v>864</v>
      </c>
      <c r="D738" t="str">
        <f t="shared" si="11"/>
        <v>ID - Canyon County</v>
      </c>
      <c r="E738">
        <v>107.71823076923076</v>
      </c>
    </row>
    <row r="739" spans="1:5" x14ac:dyDescent="0.2">
      <c r="A739" t="s">
        <v>852</v>
      </c>
      <c r="B739" t="s">
        <v>865</v>
      </c>
      <c r="D739" t="str">
        <f t="shared" si="11"/>
        <v>ID - Caribou County</v>
      </c>
      <c r="E739">
        <v>108.07537500000001</v>
      </c>
    </row>
    <row r="740" spans="1:5" x14ac:dyDescent="0.2">
      <c r="A740" t="s">
        <v>852</v>
      </c>
      <c r="B740" t="s">
        <v>866</v>
      </c>
      <c r="D740" t="str">
        <f t="shared" si="11"/>
        <v>ID - Cassia County</v>
      </c>
      <c r="E740">
        <v>109.55842105263162</v>
      </c>
    </row>
    <row r="741" spans="1:5" x14ac:dyDescent="0.2">
      <c r="A741" t="s">
        <v>852</v>
      </c>
      <c r="B741" t="s">
        <v>458</v>
      </c>
      <c r="D741" t="str">
        <f t="shared" si="11"/>
        <v>ID - Clark County</v>
      </c>
      <c r="E741">
        <v>113.49000000000001</v>
      </c>
    </row>
    <row r="742" spans="1:5" x14ac:dyDescent="0.2">
      <c r="A742" t="s">
        <v>852</v>
      </c>
      <c r="B742" t="s">
        <v>867</v>
      </c>
      <c r="D742" t="str">
        <f t="shared" si="11"/>
        <v>ID - Clearwater County</v>
      </c>
      <c r="E742">
        <v>110.32842857142857</v>
      </c>
    </row>
    <row r="743" spans="1:5" x14ac:dyDescent="0.2">
      <c r="A743" t="s">
        <v>852</v>
      </c>
      <c r="B743" t="s">
        <v>578</v>
      </c>
      <c r="D743" t="str">
        <f t="shared" si="11"/>
        <v>ID - Custer County</v>
      </c>
      <c r="E743">
        <v>106.88175</v>
      </c>
    </row>
    <row r="744" spans="1:5" x14ac:dyDescent="0.2">
      <c r="A744" t="s">
        <v>852</v>
      </c>
      <c r="B744" t="s">
        <v>391</v>
      </c>
      <c r="D744" t="str">
        <f t="shared" si="11"/>
        <v>ID - Elmore County</v>
      </c>
      <c r="E744">
        <v>107.314875</v>
      </c>
    </row>
    <row r="745" spans="1:5" x14ac:dyDescent="0.2">
      <c r="A745" t="s">
        <v>852</v>
      </c>
      <c r="B745" t="s">
        <v>395</v>
      </c>
      <c r="D745" t="str">
        <f t="shared" si="11"/>
        <v>ID - Franklin County</v>
      </c>
      <c r="E745">
        <v>107.1396</v>
      </c>
    </row>
    <row r="746" spans="1:5" x14ac:dyDescent="0.2">
      <c r="A746" t="s">
        <v>852</v>
      </c>
      <c r="B746" t="s">
        <v>586</v>
      </c>
      <c r="D746" t="str">
        <f t="shared" si="11"/>
        <v>ID - Fremont County</v>
      </c>
      <c r="E746">
        <v>109.41149999999999</v>
      </c>
    </row>
    <row r="747" spans="1:5" x14ac:dyDescent="0.2">
      <c r="A747" t="s">
        <v>852</v>
      </c>
      <c r="B747" t="s">
        <v>868</v>
      </c>
      <c r="D747" t="str">
        <f t="shared" si="11"/>
        <v>ID - Gem County</v>
      </c>
      <c r="E747">
        <v>105.92700000000002</v>
      </c>
    </row>
    <row r="748" spans="1:5" x14ac:dyDescent="0.2">
      <c r="A748" t="s">
        <v>852</v>
      </c>
      <c r="B748" t="s">
        <v>869</v>
      </c>
      <c r="D748" t="str">
        <f t="shared" si="11"/>
        <v>ID - Gooding County</v>
      </c>
      <c r="E748">
        <v>107.20107692307693</v>
      </c>
    </row>
    <row r="749" spans="1:5" x14ac:dyDescent="0.2">
      <c r="A749" t="s">
        <v>852</v>
      </c>
      <c r="B749" t="s">
        <v>870</v>
      </c>
      <c r="D749" t="str">
        <f t="shared" si="11"/>
        <v>ID - Idaho County</v>
      </c>
      <c r="E749">
        <v>109.2234</v>
      </c>
    </row>
    <row r="750" spans="1:5" x14ac:dyDescent="0.2">
      <c r="A750" t="s">
        <v>852</v>
      </c>
      <c r="B750" t="s">
        <v>402</v>
      </c>
      <c r="D750" t="str">
        <f t="shared" si="11"/>
        <v>ID - Jefferson County</v>
      </c>
      <c r="E750">
        <v>107.54678571428572</v>
      </c>
    </row>
    <row r="751" spans="1:5" x14ac:dyDescent="0.2">
      <c r="A751" t="s">
        <v>852</v>
      </c>
      <c r="B751" t="s">
        <v>871</v>
      </c>
      <c r="D751" t="str">
        <f t="shared" si="11"/>
        <v>ID - Jerome County</v>
      </c>
      <c r="E751">
        <v>108.67979999999999</v>
      </c>
    </row>
    <row r="752" spans="1:5" x14ac:dyDescent="0.2">
      <c r="A752" t="s">
        <v>852</v>
      </c>
      <c r="B752" t="s">
        <v>872</v>
      </c>
      <c r="D752" t="str">
        <f t="shared" si="11"/>
        <v>ID - Kootenai County</v>
      </c>
      <c r="E752">
        <v>101.41896774193546</v>
      </c>
    </row>
    <row r="753" spans="1:5" x14ac:dyDescent="0.2">
      <c r="A753" t="s">
        <v>852</v>
      </c>
      <c r="B753" t="s">
        <v>873</v>
      </c>
      <c r="D753" t="str">
        <f t="shared" si="11"/>
        <v>ID - Latah County</v>
      </c>
      <c r="E753">
        <v>103.48368749999999</v>
      </c>
    </row>
    <row r="754" spans="1:5" x14ac:dyDescent="0.2">
      <c r="A754" t="s">
        <v>852</v>
      </c>
      <c r="B754" t="s">
        <v>874</v>
      </c>
      <c r="D754" t="str">
        <f t="shared" si="11"/>
        <v>ID - Lemhi County</v>
      </c>
      <c r="E754">
        <v>106.032</v>
      </c>
    </row>
    <row r="755" spans="1:5" x14ac:dyDescent="0.2">
      <c r="A755" t="s">
        <v>852</v>
      </c>
      <c r="B755" t="s">
        <v>875</v>
      </c>
      <c r="D755" t="str">
        <f t="shared" si="11"/>
        <v>ID - Lewis County</v>
      </c>
      <c r="E755">
        <v>110.35350000000001</v>
      </c>
    </row>
    <row r="756" spans="1:5" x14ac:dyDescent="0.2">
      <c r="A756" t="s">
        <v>852</v>
      </c>
      <c r="B756" t="s">
        <v>479</v>
      </c>
      <c r="D756" t="str">
        <f t="shared" si="11"/>
        <v>ID - Lincoln County</v>
      </c>
      <c r="E756">
        <v>111.05549999999999</v>
      </c>
    </row>
    <row r="757" spans="1:5" x14ac:dyDescent="0.2">
      <c r="A757" t="s">
        <v>852</v>
      </c>
      <c r="B757" t="s">
        <v>410</v>
      </c>
      <c r="D757" t="str">
        <f t="shared" si="11"/>
        <v>ID - Madison County</v>
      </c>
      <c r="E757">
        <v>105.56468181818181</v>
      </c>
    </row>
    <row r="758" spans="1:5" x14ac:dyDescent="0.2">
      <c r="A758" t="s">
        <v>852</v>
      </c>
      <c r="B758" t="s">
        <v>876</v>
      </c>
      <c r="D758" t="str">
        <f t="shared" si="11"/>
        <v>ID - Minidoka County</v>
      </c>
      <c r="E758">
        <v>110.01900000000002</v>
      </c>
    </row>
    <row r="759" spans="1:5" x14ac:dyDescent="0.2">
      <c r="A759" t="s">
        <v>852</v>
      </c>
      <c r="B759" t="s">
        <v>877</v>
      </c>
      <c r="D759" t="str">
        <f t="shared" si="11"/>
        <v>ID - Nez Perce County</v>
      </c>
      <c r="E759">
        <v>105.12824999999998</v>
      </c>
    </row>
    <row r="760" spans="1:5" x14ac:dyDescent="0.2">
      <c r="A760" t="s">
        <v>852</v>
      </c>
      <c r="B760" t="s">
        <v>878</v>
      </c>
      <c r="D760" t="str">
        <f t="shared" si="11"/>
        <v>ID - Oneida County</v>
      </c>
      <c r="E760">
        <v>107.80799999999999</v>
      </c>
    </row>
    <row r="761" spans="1:5" x14ac:dyDescent="0.2">
      <c r="A761" t="s">
        <v>852</v>
      </c>
      <c r="B761" t="s">
        <v>879</v>
      </c>
      <c r="D761" t="str">
        <f t="shared" si="11"/>
        <v>ID - Owyhee County</v>
      </c>
      <c r="E761">
        <v>109.83150000000001</v>
      </c>
    </row>
    <row r="762" spans="1:5" x14ac:dyDescent="0.2">
      <c r="A762" t="s">
        <v>852</v>
      </c>
      <c r="B762" t="s">
        <v>880</v>
      </c>
      <c r="D762" t="str">
        <f t="shared" si="11"/>
        <v>ID - Payette County</v>
      </c>
      <c r="E762">
        <v>107.2236</v>
      </c>
    </row>
    <row r="763" spans="1:5" x14ac:dyDescent="0.2">
      <c r="A763" t="s">
        <v>852</v>
      </c>
      <c r="B763" t="s">
        <v>881</v>
      </c>
      <c r="D763" t="str">
        <f t="shared" si="11"/>
        <v>ID - Power County</v>
      </c>
      <c r="E763">
        <v>108.06171428571427</v>
      </c>
    </row>
    <row r="764" spans="1:5" x14ac:dyDescent="0.2">
      <c r="A764" t="s">
        <v>852</v>
      </c>
      <c r="B764" t="s">
        <v>882</v>
      </c>
      <c r="D764" t="str">
        <f t="shared" si="11"/>
        <v>ID - Shoshone County</v>
      </c>
      <c r="E764">
        <v>111.47649999999999</v>
      </c>
    </row>
    <row r="765" spans="1:5" x14ac:dyDescent="0.2">
      <c r="A765" t="s">
        <v>852</v>
      </c>
      <c r="B765" t="s">
        <v>883</v>
      </c>
      <c r="D765" t="str">
        <f t="shared" si="11"/>
        <v>ID - Teton County</v>
      </c>
      <c r="E765">
        <v>100.09125</v>
      </c>
    </row>
    <row r="766" spans="1:5" x14ac:dyDescent="0.2">
      <c r="A766" t="s">
        <v>852</v>
      </c>
      <c r="B766" t="s">
        <v>884</v>
      </c>
      <c r="D766" t="str">
        <f t="shared" si="11"/>
        <v>ID - Twin Falls County</v>
      </c>
      <c r="E766">
        <v>106.97399999999998</v>
      </c>
    </row>
    <row r="767" spans="1:5" x14ac:dyDescent="0.2">
      <c r="A767" t="s">
        <v>852</v>
      </c>
      <c r="B767" t="s">
        <v>885</v>
      </c>
      <c r="D767" t="str">
        <f t="shared" si="11"/>
        <v>ID - Valley County</v>
      </c>
      <c r="E767">
        <v>101.99057142857143</v>
      </c>
    </row>
    <row r="768" spans="1:5" x14ac:dyDescent="0.2">
      <c r="A768" t="s">
        <v>852</v>
      </c>
      <c r="B768" t="s">
        <v>430</v>
      </c>
      <c r="D768" t="str">
        <f t="shared" si="11"/>
        <v>ID - Washington County</v>
      </c>
      <c r="E768">
        <v>107.8425</v>
      </c>
    </row>
    <row r="769" spans="1:5" x14ac:dyDescent="0.2">
      <c r="A769" t="s">
        <v>886</v>
      </c>
      <c r="B769" t="s">
        <v>565</v>
      </c>
      <c r="D769" t="str">
        <f t="shared" si="11"/>
        <v>IL - Adams County</v>
      </c>
      <c r="E769">
        <v>110.12990163934424</v>
      </c>
    </row>
    <row r="770" spans="1:5" x14ac:dyDescent="0.2">
      <c r="A770" t="s">
        <v>886</v>
      </c>
      <c r="B770" t="s">
        <v>887</v>
      </c>
      <c r="D770" t="str">
        <f t="shared" si="11"/>
        <v>IL - Alexander County</v>
      </c>
      <c r="E770">
        <v>117.53169230769232</v>
      </c>
    </row>
    <row r="771" spans="1:5" x14ac:dyDescent="0.2">
      <c r="A771" t="s">
        <v>886</v>
      </c>
      <c r="B771" t="s">
        <v>888</v>
      </c>
      <c r="D771" t="str">
        <f t="shared" ref="D771:D834" si="12">A771&amp;" - "&amp;B771</f>
        <v>IL - Bond County</v>
      </c>
      <c r="E771">
        <v>109.41959999999999</v>
      </c>
    </row>
    <row r="772" spans="1:5" x14ac:dyDescent="0.2">
      <c r="A772" t="s">
        <v>886</v>
      </c>
      <c r="B772" t="s">
        <v>454</v>
      </c>
      <c r="D772" t="str">
        <f t="shared" si="12"/>
        <v>IL - Boone County</v>
      </c>
      <c r="E772">
        <v>99.122086956521741</v>
      </c>
    </row>
    <row r="773" spans="1:5" x14ac:dyDescent="0.2">
      <c r="A773" t="s">
        <v>886</v>
      </c>
      <c r="B773" t="s">
        <v>889</v>
      </c>
      <c r="D773" t="str">
        <f t="shared" si="12"/>
        <v>IL - Brown County</v>
      </c>
      <c r="E773">
        <v>113.3385</v>
      </c>
    </row>
    <row r="774" spans="1:5" x14ac:dyDescent="0.2">
      <c r="A774" t="s">
        <v>886</v>
      </c>
      <c r="B774" t="s">
        <v>890</v>
      </c>
      <c r="D774" t="str">
        <f t="shared" si="12"/>
        <v>IL - Bureau County</v>
      </c>
      <c r="E774">
        <v>108.10337837837838</v>
      </c>
    </row>
    <row r="775" spans="1:5" x14ac:dyDescent="0.2">
      <c r="A775" t="s">
        <v>886</v>
      </c>
      <c r="B775" t="s">
        <v>373</v>
      </c>
      <c r="D775" t="str">
        <f t="shared" si="12"/>
        <v>IL - Calhoun County</v>
      </c>
      <c r="E775">
        <v>111.7278</v>
      </c>
    </row>
    <row r="776" spans="1:5" x14ac:dyDescent="0.2">
      <c r="A776" t="s">
        <v>886</v>
      </c>
      <c r="B776" t="s">
        <v>456</v>
      </c>
      <c r="D776" t="str">
        <f t="shared" si="12"/>
        <v>IL - Carroll County</v>
      </c>
      <c r="E776">
        <v>109.85805000000001</v>
      </c>
    </row>
    <row r="777" spans="1:5" x14ac:dyDescent="0.2">
      <c r="A777" t="s">
        <v>886</v>
      </c>
      <c r="B777" t="s">
        <v>808</v>
      </c>
      <c r="D777" t="str">
        <f t="shared" si="12"/>
        <v>IL - Cass County</v>
      </c>
      <c r="E777">
        <v>112.70399999999998</v>
      </c>
    </row>
    <row r="778" spans="1:5" x14ac:dyDescent="0.2">
      <c r="A778" t="s">
        <v>886</v>
      </c>
      <c r="B778" t="s">
        <v>891</v>
      </c>
      <c r="D778" t="str">
        <f t="shared" si="12"/>
        <v>IL - Champaign County</v>
      </c>
      <c r="E778">
        <v>105.83934545454549</v>
      </c>
    </row>
    <row r="779" spans="1:5" x14ac:dyDescent="0.2">
      <c r="A779" t="s">
        <v>886</v>
      </c>
      <c r="B779" t="s">
        <v>892</v>
      </c>
      <c r="D779" t="str">
        <f t="shared" si="12"/>
        <v>IL - Christian County</v>
      </c>
      <c r="E779">
        <v>111.47667567567572</v>
      </c>
    </row>
    <row r="780" spans="1:5" x14ac:dyDescent="0.2">
      <c r="A780" t="s">
        <v>886</v>
      </c>
      <c r="B780" t="s">
        <v>458</v>
      </c>
      <c r="D780" t="str">
        <f t="shared" si="12"/>
        <v>IL - Clark County</v>
      </c>
      <c r="E780">
        <v>111.07485</v>
      </c>
    </row>
    <row r="781" spans="1:5" x14ac:dyDescent="0.2">
      <c r="A781" t="s">
        <v>886</v>
      </c>
      <c r="B781" t="s">
        <v>379</v>
      </c>
      <c r="D781" t="str">
        <f t="shared" si="12"/>
        <v>IL - Clay County</v>
      </c>
      <c r="E781">
        <v>114.1677</v>
      </c>
    </row>
    <row r="782" spans="1:5" x14ac:dyDescent="0.2">
      <c r="A782" t="s">
        <v>886</v>
      </c>
      <c r="B782" t="s">
        <v>812</v>
      </c>
      <c r="D782" t="str">
        <f t="shared" si="12"/>
        <v>IL - Clinton County</v>
      </c>
      <c r="E782">
        <v>106.94964705882356</v>
      </c>
    </row>
    <row r="783" spans="1:5" x14ac:dyDescent="0.2">
      <c r="A783" t="s">
        <v>886</v>
      </c>
      <c r="B783" t="s">
        <v>893</v>
      </c>
      <c r="D783" t="str">
        <f t="shared" si="12"/>
        <v>IL - Coles County</v>
      </c>
      <c r="E783">
        <v>109.71709615384619</v>
      </c>
    </row>
    <row r="784" spans="1:5" x14ac:dyDescent="0.2">
      <c r="A784" t="s">
        <v>886</v>
      </c>
      <c r="B784" t="s">
        <v>711</v>
      </c>
      <c r="D784" t="str">
        <f t="shared" si="12"/>
        <v>IL - Cook County</v>
      </c>
      <c r="E784">
        <v>93.500453632887655</v>
      </c>
    </row>
    <row r="785" spans="1:5" x14ac:dyDescent="0.2">
      <c r="A785" t="s">
        <v>886</v>
      </c>
      <c r="B785" t="s">
        <v>463</v>
      </c>
      <c r="D785" t="str">
        <f t="shared" si="12"/>
        <v>IL - Crawford County</v>
      </c>
      <c r="E785">
        <v>113.13405</v>
      </c>
    </row>
    <row r="786" spans="1:5" x14ac:dyDescent="0.2">
      <c r="A786" t="s">
        <v>886</v>
      </c>
      <c r="B786" t="s">
        <v>894</v>
      </c>
      <c r="D786" t="str">
        <f t="shared" si="12"/>
        <v>IL - Cumberland County</v>
      </c>
      <c r="E786">
        <v>110.59363636363636</v>
      </c>
    </row>
    <row r="787" spans="1:5" x14ac:dyDescent="0.2">
      <c r="A787" t="s">
        <v>886</v>
      </c>
      <c r="B787" t="s">
        <v>390</v>
      </c>
      <c r="D787" t="str">
        <f t="shared" si="12"/>
        <v>IL - DeKalb County</v>
      </c>
      <c r="E787">
        <v>100.02182608695651</v>
      </c>
    </row>
    <row r="788" spans="1:5" x14ac:dyDescent="0.2">
      <c r="A788" t="s">
        <v>886</v>
      </c>
      <c r="B788" t="s">
        <v>895</v>
      </c>
      <c r="D788" t="str">
        <f t="shared" si="12"/>
        <v>IL - De Witt County</v>
      </c>
      <c r="E788">
        <v>108.50210526315789</v>
      </c>
    </row>
    <row r="789" spans="1:5" x14ac:dyDescent="0.2">
      <c r="A789" t="s">
        <v>886</v>
      </c>
      <c r="B789" t="s">
        <v>582</v>
      </c>
      <c r="D789" t="str">
        <f t="shared" si="12"/>
        <v>IL - Douglas County</v>
      </c>
      <c r="E789">
        <v>109.66455000000003</v>
      </c>
    </row>
    <row r="790" spans="1:5" x14ac:dyDescent="0.2">
      <c r="A790" t="s">
        <v>886</v>
      </c>
      <c r="B790" t="s">
        <v>896</v>
      </c>
      <c r="D790" t="str">
        <f t="shared" si="12"/>
        <v>IL - DuPage County</v>
      </c>
      <c r="E790">
        <v>81.05924029574868</v>
      </c>
    </row>
    <row r="791" spans="1:5" x14ac:dyDescent="0.2">
      <c r="A791" t="s">
        <v>886</v>
      </c>
      <c r="B791" t="s">
        <v>897</v>
      </c>
      <c r="D791" t="str">
        <f t="shared" si="12"/>
        <v>IL - Edgar County</v>
      </c>
      <c r="E791">
        <v>112.54617391304348</v>
      </c>
    </row>
    <row r="792" spans="1:5" x14ac:dyDescent="0.2">
      <c r="A792" t="s">
        <v>886</v>
      </c>
      <c r="B792" t="s">
        <v>898</v>
      </c>
      <c r="D792" t="str">
        <f t="shared" si="12"/>
        <v>IL - Edwards County</v>
      </c>
      <c r="E792">
        <v>114.511</v>
      </c>
    </row>
    <row r="793" spans="1:5" x14ac:dyDescent="0.2">
      <c r="A793" t="s">
        <v>886</v>
      </c>
      <c r="B793" t="s">
        <v>722</v>
      </c>
      <c r="D793" t="str">
        <f t="shared" si="12"/>
        <v>IL - Effingham County</v>
      </c>
      <c r="E793">
        <v>107.83044</v>
      </c>
    </row>
    <row r="794" spans="1:5" x14ac:dyDescent="0.2">
      <c r="A794" t="s">
        <v>886</v>
      </c>
      <c r="B794" t="s">
        <v>394</v>
      </c>
      <c r="D794" t="str">
        <f t="shared" si="12"/>
        <v>IL - Fayette County</v>
      </c>
      <c r="E794">
        <v>112.88073913043476</v>
      </c>
    </row>
    <row r="795" spans="1:5" x14ac:dyDescent="0.2">
      <c r="A795" t="s">
        <v>886</v>
      </c>
      <c r="B795" t="s">
        <v>899</v>
      </c>
      <c r="D795" t="str">
        <f t="shared" si="12"/>
        <v>IL - Ford County</v>
      </c>
      <c r="E795">
        <v>109.79100000000001</v>
      </c>
    </row>
    <row r="796" spans="1:5" x14ac:dyDescent="0.2">
      <c r="A796" t="s">
        <v>886</v>
      </c>
      <c r="B796" t="s">
        <v>395</v>
      </c>
      <c r="D796" t="str">
        <f t="shared" si="12"/>
        <v>IL - Franklin County</v>
      </c>
      <c r="E796">
        <v>114.74276470588237</v>
      </c>
    </row>
    <row r="797" spans="1:5" x14ac:dyDescent="0.2">
      <c r="A797" t="s">
        <v>886</v>
      </c>
      <c r="B797" t="s">
        <v>469</v>
      </c>
      <c r="D797" t="str">
        <f t="shared" si="12"/>
        <v>IL - Fulton County</v>
      </c>
      <c r="E797">
        <v>112.41481395348836</v>
      </c>
    </row>
    <row r="798" spans="1:5" x14ac:dyDescent="0.2">
      <c r="A798" t="s">
        <v>886</v>
      </c>
      <c r="B798" t="s">
        <v>900</v>
      </c>
      <c r="D798" t="str">
        <f t="shared" si="12"/>
        <v>IL - Gallatin County</v>
      </c>
      <c r="E798">
        <v>115.785</v>
      </c>
    </row>
    <row r="799" spans="1:5" x14ac:dyDescent="0.2">
      <c r="A799" t="s">
        <v>886</v>
      </c>
      <c r="B799" t="s">
        <v>397</v>
      </c>
      <c r="D799" t="str">
        <f t="shared" si="12"/>
        <v>IL - Greene County</v>
      </c>
      <c r="E799">
        <v>114.47949999999999</v>
      </c>
    </row>
    <row r="800" spans="1:5" x14ac:dyDescent="0.2">
      <c r="A800" t="s">
        <v>886</v>
      </c>
      <c r="B800" t="s">
        <v>819</v>
      </c>
      <c r="D800" t="str">
        <f t="shared" si="12"/>
        <v>IL - Grundy County</v>
      </c>
      <c r="E800">
        <v>98.823818181818183</v>
      </c>
    </row>
    <row r="801" spans="1:5" x14ac:dyDescent="0.2">
      <c r="A801" t="s">
        <v>886</v>
      </c>
      <c r="B801" t="s">
        <v>652</v>
      </c>
      <c r="D801" t="str">
        <f t="shared" si="12"/>
        <v>IL - Hamilton County</v>
      </c>
      <c r="E801">
        <v>114.82650000000001</v>
      </c>
    </row>
    <row r="802" spans="1:5" x14ac:dyDescent="0.2">
      <c r="A802" t="s">
        <v>886</v>
      </c>
      <c r="B802" t="s">
        <v>736</v>
      </c>
      <c r="D802" t="str">
        <f t="shared" si="12"/>
        <v>IL - Hancock County</v>
      </c>
      <c r="E802">
        <v>111.66143478260868</v>
      </c>
    </row>
    <row r="803" spans="1:5" x14ac:dyDescent="0.2">
      <c r="A803" t="s">
        <v>886</v>
      </c>
      <c r="B803" t="s">
        <v>821</v>
      </c>
      <c r="D803" t="str">
        <f t="shared" si="12"/>
        <v>IL - Hardin County</v>
      </c>
      <c r="E803">
        <v>115.64700000000001</v>
      </c>
    </row>
    <row r="804" spans="1:5" x14ac:dyDescent="0.2">
      <c r="A804" t="s">
        <v>886</v>
      </c>
      <c r="B804" t="s">
        <v>901</v>
      </c>
      <c r="D804" t="str">
        <f t="shared" si="12"/>
        <v>IL - Henderson County</v>
      </c>
      <c r="E804">
        <v>112.11799999999999</v>
      </c>
    </row>
    <row r="805" spans="1:5" x14ac:dyDescent="0.2">
      <c r="A805" t="s">
        <v>886</v>
      </c>
      <c r="B805" t="s">
        <v>399</v>
      </c>
      <c r="D805" t="str">
        <f t="shared" si="12"/>
        <v>IL - Henry County</v>
      </c>
      <c r="E805">
        <v>108.35249999999999</v>
      </c>
    </row>
    <row r="806" spans="1:5" x14ac:dyDescent="0.2">
      <c r="A806" t="s">
        <v>886</v>
      </c>
      <c r="B806" t="s">
        <v>902</v>
      </c>
      <c r="D806" t="str">
        <f t="shared" si="12"/>
        <v>IL - Iroquois County</v>
      </c>
      <c r="E806">
        <v>108.99843749999999</v>
      </c>
    </row>
    <row r="807" spans="1:5" x14ac:dyDescent="0.2">
      <c r="A807" t="s">
        <v>886</v>
      </c>
      <c r="B807" t="s">
        <v>401</v>
      </c>
      <c r="D807" t="str">
        <f t="shared" si="12"/>
        <v>IL - Jackson County</v>
      </c>
      <c r="E807">
        <v>112.81438983050853</v>
      </c>
    </row>
    <row r="808" spans="1:5" x14ac:dyDescent="0.2">
      <c r="A808" t="s">
        <v>886</v>
      </c>
      <c r="B808" t="s">
        <v>742</v>
      </c>
      <c r="D808" t="str">
        <f t="shared" si="12"/>
        <v>IL - Jasper County</v>
      </c>
      <c r="E808">
        <v>110.97276923076923</v>
      </c>
    </row>
    <row r="809" spans="1:5" x14ac:dyDescent="0.2">
      <c r="A809" t="s">
        <v>886</v>
      </c>
      <c r="B809" t="s">
        <v>402</v>
      </c>
      <c r="D809" t="str">
        <f t="shared" si="12"/>
        <v>IL - Jefferson County</v>
      </c>
      <c r="E809">
        <v>112.53578571428571</v>
      </c>
    </row>
    <row r="810" spans="1:5" x14ac:dyDescent="0.2">
      <c r="A810" t="s">
        <v>886</v>
      </c>
      <c r="B810" t="s">
        <v>903</v>
      </c>
      <c r="D810" t="str">
        <f t="shared" si="12"/>
        <v>IL - Jersey County</v>
      </c>
      <c r="E810">
        <v>107.13257142857144</v>
      </c>
    </row>
    <row r="811" spans="1:5" x14ac:dyDescent="0.2">
      <c r="A811" t="s">
        <v>886</v>
      </c>
      <c r="B811" t="s">
        <v>904</v>
      </c>
      <c r="D811" t="str">
        <f t="shared" si="12"/>
        <v>IL - Jo Daviess County</v>
      </c>
      <c r="E811">
        <v>105.68466666666667</v>
      </c>
    </row>
    <row r="812" spans="1:5" x14ac:dyDescent="0.2">
      <c r="A812" t="s">
        <v>886</v>
      </c>
      <c r="B812" t="s">
        <v>477</v>
      </c>
      <c r="D812" t="str">
        <f t="shared" si="12"/>
        <v>IL - Johnson County</v>
      </c>
      <c r="E812">
        <v>112.57281818181819</v>
      </c>
    </row>
    <row r="813" spans="1:5" x14ac:dyDescent="0.2">
      <c r="A813" t="s">
        <v>886</v>
      </c>
      <c r="B813" t="s">
        <v>905</v>
      </c>
      <c r="D813" t="str">
        <f t="shared" si="12"/>
        <v>IL - Kane County</v>
      </c>
      <c r="E813">
        <v>94.817616279069739</v>
      </c>
    </row>
    <row r="814" spans="1:5" x14ac:dyDescent="0.2">
      <c r="A814" t="s">
        <v>886</v>
      </c>
      <c r="B814" t="s">
        <v>906</v>
      </c>
      <c r="D814" t="str">
        <f t="shared" si="12"/>
        <v>IL - Kankakee County</v>
      </c>
      <c r="E814">
        <v>105.87288888888888</v>
      </c>
    </row>
    <row r="815" spans="1:5" x14ac:dyDescent="0.2">
      <c r="A815" t="s">
        <v>886</v>
      </c>
      <c r="B815" t="s">
        <v>907</v>
      </c>
      <c r="D815" t="str">
        <f t="shared" si="12"/>
        <v>IL - Kendall County</v>
      </c>
      <c r="E815">
        <v>94.008000000000024</v>
      </c>
    </row>
    <row r="816" spans="1:5" x14ac:dyDescent="0.2">
      <c r="A816" t="s">
        <v>886</v>
      </c>
      <c r="B816" t="s">
        <v>908</v>
      </c>
      <c r="D816" t="str">
        <f t="shared" si="12"/>
        <v>IL - Knox County</v>
      </c>
      <c r="E816">
        <v>110.56018965517239</v>
      </c>
    </row>
    <row r="817" spans="1:5" x14ac:dyDescent="0.2">
      <c r="A817" t="s">
        <v>886</v>
      </c>
      <c r="B817" t="s">
        <v>524</v>
      </c>
      <c r="D817" t="str">
        <f t="shared" si="12"/>
        <v>IL - Lake County</v>
      </c>
      <c r="E817">
        <v>78.299190476190432</v>
      </c>
    </row>
    <row r="818" spans="1:5" x14ac:dyDescent="0.2">
      <c r="A818" t="s">
        <v>886</v>
      </c>
      <c r="B818" t="s">
        <v>909</v>
      </c>
      <c r="D818" t="str">
        <f t="shared" si="12"/>
        <v>IL - LaSalle County</v>
      </c>
      <c r="E818">
        <v>106.7087547169811</v>
      </c>
    </row>
    <row r="819" spans="1:5" x14ac:dyDescent="0.2">
      <c r="A819" t="s">
        <v>886</v>
      </c>
      <c r="B819" t="s">
        <v>405</v>
      </c>
      <c r="D819" t="str">
        <f t="shared" si="12"/>
        <v>IL - Lawrence County</v>
      </c>
      <c r="E819">
        <v>114.297</v>
      </c>
    </row>
    <row r="820" spans="1:5" x14ac:dyDescent="0.2">
      <c r="A820" t="s">
        <v>886</v>
      </c>
      <c r="B820" t="s">
        <v>406</v>
      </c>
      <c r="D820" t="str">
        <f t="shared" si="12"/>
        <v>IL - Lee County</v>
      </c>
      <c r="E820">
        <v>106.67359459459456</v>
      </c>
    </row>
    <row r="821" spans="1:5" x14ac:dyDescent="0.2">
      <c r="A821" t="s">
        <v>886</v>
      </c>
      <c r="B821" t="s">
        <v>910</v>
      </c>
      <c r="D821" t="str">
        <f t="shared" si="12"/>
        <v>IL - Livingston County</v>
      </c>
      <c r="E821">
        <v>107.58528947368421</v>
      </c>
    </row>
    <row r="822" spans="1:5" x14ac:dyDescent="0.2">
      <c r="A822" t="s">
        <v>886</v>
      </c>
      <c r="B822" t="s">
        <v>481</v>
      </c>
      <c r="D822" t="str">
        <f t="shared" si="12"/>
        <v>IL - Logan County</v>
      </c>
      <c r="E822">
        <v>108.58190625000002</v>
      </c>
    </row>
    <row r="823" spans="1:5" x14ac:dyDescent="0.2">
      <c r="A823" t="s">
        <v>886</v>
      </c>
      <c r="B823" t="s">
        <v>911</v>
      </c>
      <c r="D823" t="str">
        <f t="shared" si="12"/>
        <v>IL - McDonough County</v>
      </c>
      <c r="E823">
        <v>112.64727272727275</v>
      </c>
    </row>
    <row r="824" spans="1:5" x14ac:dyDescent="0.2">
      <c r="A824" t="s">
        <v>886</v>
      </c>
      <c r="B824" t="s">
        <v>912</v>
      </c>
      <c r="D824" t="str">
        <f t="shared" si="12"/>
        <v>IL - McHenry County</v>
      </c>
      <c r="E824">
        <v>89.548450331125878</v>
      </c>
    </row>
    <row r="825" spans="1:5" x14ac:dyDescent="0.2">
      <c r="A825" t="s">
        <v>886</v>
      </c>
      <c r="B825" t="s">
        <v>913</v>
      </c>
      <c r="D825" t="str">
        <f t="shared" si="12"/>
        <v>IL - McLean County</v>
      </c>
      <c r="E825">
        <v>102.29129999999998</v>
      </c>
    </row>
    <row r="826" spans="1:5" x14ac:dyDescent="0.2">
      <c r="A826" t="s">
        <v>886</v>
      </c>
      <c r="B826" t="s">
        <v>409</v>
      </c>
      <c r="D826" t="str">
        <f t="shared" si="12"/>
        <v>IL - Macon County</v>
      </c>
      <c r="E826">
        <v>111.57243749999998</v>
      </c>
    </row>
    <row r="827" spans="1:5" x14ac:dyDescent="0.2">
      <c r="A827" t="s">
        <v>886</v>
      </c>
      <c r="B827" t="s">
        <v>914</v>
      </c>
      <c r="D827" t="str">
        <f t="shared" si="12"/>
        <v>IL - Macoupin County</v>
      </c>
      <c r="E827">
        <v>110.5625</v>
      </c>
    </row>
    <row r="828" spans="1:5" x14ac:dyDescent="0.2">
      <c r="A828" t="s">
        <v>886</v>
      </c>
      <c r="B828" t="s">
        <v>410</v>
      </c>
      <c r="D828" t="str">
        <f t="shared" si="12"/>
        <v>IL - Madison County</v>
      </c>
      <c r="E828">
        <v>109.05833505154635</v>
      </c>
    </row>
    <row r="829" spans="1:5" x14ac:dyDescent="0.2">
      <c r="A829" t="s">
        <v>886</v>
      </c>
      <c r="B829" t="s">
        <v>412</v>
      </c>
      <c r="D829" t="str">
        <f t="shared" si="12"/>
        <v>IL - Marion County</v>
      </c>
      <c r="E829">
        <v>113.13523255813952</v>
      </c>
    </row>
    <row r="830" spans="1:5" x14ac:dyDescent="0.2">
      <c r="A830" t="s">
        <v>886</v>
      </c>
      <c r="B830" t="s">
        <v>413</v>
      </c>
      <c r="D830" t="str">
        <f t="shared" si="12"/>
        <v>IL - Marshall County</v>
      </c>
      <c r="E830">
        <v>108.15492857142858</v>
      </c>
    </row>
    <row r="831" spans="1:5" x14ac:dyDescent="0.2">
      <c r="A831" t="s">
        <v>886</v>
      </c>
      <c r="B831" t="s">
        <v>915</v>
      </c>
      <c r="D831" t="str">
        <f t="shared" si="12"/>
        <v>IL - Mason County</v>
      </c>
      <c r="E831">
        <v>111.76019999999998</v>
      </c>
    </row>
    <row r="832" spans="1:5" x14ac:dyDescent="0.2">
      <c r="A832" t="s">
        <v>886</v>
      </c>
      <c r="B832" t="s">
        <v>916</v>
      </c>
      <c r="D832" t="str">
        <f t="shared" si="12"/>
        <v>IL - Massac County</v>
      </c>
      <c r="E832">
        <v>111.88028571428571</v>
      </c>
    </row>
    <row r="833" spans="1:5" x14ac:dyDescent="0.2">
      <c r="A833" t="s">
        <v>886</v>
      </c>
      <c r="B833" t="s">
        <v>917</v>
      </c>
      <c r="D833" t="str">
        <f t="shared" si="12"/>
        <v>IL - Menard County</v>
      </c>
      <c r="E833">
        <v>105.09715384615386</v>
      </c>
    </row>
    <row r="834" spans="1:5" x14ac:dyDescent="0.2">
      <c r="A834" t="s">
        <v>886</v>
      </c>
      <c r="B834" t="s">
        <v>918</v>
      </c>
      <c r="D834" t="str">
        <f t="shared" si="12"/>
        <v>IL - Mercer County</v>
      </c>
      <c r="E834">
        <v>109.65419999999999</v>
      </c>
    </row>
    <row r="835" spans="1:5" x14ac:dyDescent="0.2">
      <c r="A835" t="s">
        <v>886</v>
      </c>
      <c r="B835" t="s">
        <v>415</v>
      </c>
      <c r="D835" t="str">
        <f t="shared" ref="D835:D898" si="13">A835&amp;" - "&amp;B835</f>
        <v>IL - Monroe County</v>
      </c>
      <c r="E835">
        <v>100.06740000000001</v>
      </c>
    </row>
    <row r="836" spans="1:5" x14ac:dyDescent="0.2">
      <c r="A836" t="s">
        <v>886</v>
      </c>
      <c r="B836" t="s">
        <v>416</v>
      </c>
      <c r="D836" t="str">
        <f t="shared" si="13"/>
        <v>IL - Montgomery County</v>
      </c>
      <c r="E836">
        <v>113.17731428571429</v>
      </c>
    </row>
    <row r="837" spans="1:5" x14ac:dyDescent="0.2">
      <c r="A837" t="s">
        <v>886</v>
      </c>
      <c r="B837" t="s">
        <v>417</v>
      </c>
      <c r="D837" t="str">
        <f t="shared" si="13"/>
        <v>IL - Morgan County</v>
      </c>
      <c r="E837">
        <v>109.21428947368422</v>
      </c>
    </row>
    <row r="838" spans="1:5" x14ac:dyDescent="0.2">
      <c r="A838" t="s">
        <v>886</v>
      </c>
      <c r="B838" t="s">
        <v>919</v>
      </c>
      <c r="D838" t="str">
        <f t="shared" si="13"/>
        <v>IL - Moultrie County</v>
      </c>
      <c r="E838">
        <v>108.64992857142856</v>
      </c>
    </row>
    <row r="839" spans="1:5" x14ac:dyDescent="0.2">
      <c r="A839" t="s">
        <v>886</v>
      </c>
      <c r="B839" t="s">
        <v>920</v>
      </c>
      <c r="D839" t="str">
        <f t="shared" si="13"/>
        <v>IL - Ogle County</v>
      </c>
      <c r="E839">
        <v>103.7668</v>
      </c>
    </row>
    <row r="840" spans="1:5" x14ac:dyDescent="0.2">
      <c r="A840" t="s">
        <v>886</v>
      </c>
      <c r="B840" t="s">
        <v>921</v>
      </c>
      <c r="D840" t="str">
        <f t="shared" si="13"/>
        <v>IL - Peoria County</v>
      </c>
      <c r="E840">
        <v>108.17358041958038</v>
      </c>
    </row>
    <row r="841" spans="1:5" x14ac:dyDescent="0.2">
      <c r="A841" t="s">
        <v>886</v>
      </c>
      <c r="B841" t="s">
        <v>418</v>
      </c>
      <c r="D841" t="str">
        <f t="shared" si="13"/>
        <v>IL - Perry County</v>
      </c>
      <c r="E841">
        <v>112.87584000000003</v>
      </c>
    </row>
    <row r="842" spans="1:5" x14ac:dyDescent="0.2">
      <c r="A842" t="s">
        <v>886</v>
      </c>
      <c r="B842" t="s">
        <v>922</v>
      </c>
      <c r="D842" t="str">
        <f t="shared" si="13"/>
        <v>IL - Piatt County</v>
      </c>
      <c r="E842">
        <v>106.72517647058824</v>
      </c>
    </row>
    <row r="843" spans="1:5" x14ac:dyDescent="0.2">
      <c r="A843" t="s">
        <v>886</v>
      </c>
      <c r="B843" t="s">
        <v>420</v>
      </c>
      <c r="D843" t="str">
        <f t="shared" si="13"/>
        <v>IL - Pike County</v>
      </c>
      <c r="E843">
        <v>113.94234782608697</v>
      </c>
    </row>
    <row r="844" spans="1:5" x14ac:dyDescent="0.2">
      <c r="A844" t="s">
        <v>886</v>
      </c>
      <c r="B844" t="s">
        <v>491</v>
      </c>
      <c r="D844" t="str">
        <f t="shared" si="13"/>
        <v>IL - Pope County</v>
      </c>
      <c r="E844">
        <v>113.98949999999999</v>
      </c>
    </row>
    <row r="845" spans="1:5" x14ac:dyDescent="0.2">
      <c r="A845" t="s">
        <v>886</v>
      </c>
      <c r="B845" t="s">
        <v>493</v>
      </c>
      <c r="D845" t="str">
        <f t="shared" si="13"/>
        <v>IL - Pulaski County</v>
      </c>
      <c r="E845">
        <v>117.673</v>
      </c>
    </row>
    <row r="846" spans="1:5" x14ac:dyDescent="0.2">
      <c r="A846" t="s">
        <v>886</v>
      </c>
      <c r="B846" t="s">
        <v>673</v>
      </c>
      <c r="D846" t="str">
        <f t="shared" si="13"/>
        <v>IL - Putnam County</v>
      </c>
      <c r="E846">
        <v>105.67574999999999</v>
      </c>
    </row>
    <row r="847" spans="1:5" x14ac:dyDescent="0.2">
      <c r="A847" t="s">
        <v>886</v>
      </c>
      <c r="B847" t="s">
        <v>421</v>
      </c>
      <c r="D847" t="str">
        <f t="shared" si="13"/>
        <v>IL - Randolph County</v>
      </c>
      <c r="E847">
        <v>110.60809090909086</v>
      </c>
    </row>
    <row r="848" spans="1:5" x14ac:dyDescent="0.2">
      <c r="A848" t="s">
        <v>886</v>
      </c>
      <c r="B848" t="s">
        <v>923</v>
      </c>
      <c r="D848" t="str">
        <f t="shared" si="13"/>
        <v>IL - Richland County</v>
      </c>
      <c r="E848">
        <v>112.26176470588237</v>
      </c>
    </row>
    <row r="849" spans="1:5" x14ac:dyDescent="0.2">
      <c r="A849" t="s">
        <v>886</v>
      </c>
      <c r="B849" t="s">
        <v>924</v>
      </c>
      <c r="D849" t="str">
        <f t="shared" si="13"/>
        <v>IL - Rock Island County</v>
      </c>
      <c r="E849">
        <v>109.72872000000002</v>
      </c>
    </row>
    <row r="850" spans="1:5" x14ac:dyDescent="0.2">
      <c r="A850" t="s">
        <v>886</v>
      </c>
      <c r="B850" t="s">
        <v>423</v>
      </c>
      <c r="D850" t="str">
        <f t="shared" si="13"/>
        <v>IL - St. Clair County</v>
      </c>
      <c r="E850">
        <v>110.92609954751131</v>
      </c>
    </row>
    <row r="851" spans="1:5" x14ac:dyDescent="0.2">
      <c r="A851" t="s">
        <v>886</v>
      </c>
      <c r="B851" t="s">
        <v>495</v>
      </c>
      <c r="D851" t="str">
        <f t="shared" si="13"/>
        <v>IL - Saline County</v>
      </c>
      <c r="E851">
        <v>114.10036363636365</v>
      </c>
    </row>
    <row r="852" spans="1:5" x14ac:dyDescent="0.2">
      <c r="A852" t="s">
        <v>886</v>
      </c>
      <c r="B852" t="s">
        <v>925</v>
      </c>
      <c r="D852" t="str">
        <f t="shared" si="13"/>
        <v>IL - Sangamon County</v>
      </c>
      <c r="E852">
        <v>105.33357692307686</v>
      </c>
    </row>
    <row r="853" spans="1:5" x14ac:dyDescent="0.2">
      <c r="A853" t="s">
        <v>886</v>
      </c>
      <c r="B853" t="s">
        <v>926</v>
      </c>
      <c r="D853" t="str">
        <f t="shared" si="13"/>
        <v>IL - Schuyler County</v>
      </c>
      <c r="E853">
        <v>113.041</v>
      </c>
    </row>
    <row r="854" spans="1:5" x14ac:dyDescent="0.2">
      <c r="A854" t="s">
        <v>886</v>
      </c>
      <c r="B854" t="s">
        <v>496</v>
      </c>
      <c r="D854" t="str">
        <f t="shared" si="13"/>
        <v>IL - Scott County</v>
      </c>
      <c r="E854">
        <v>111.7422</v>
      </c>
    </row>
    <row r="855" spans="1:5" x14ac:dyDescent="0.2">
      <c r="A855" t="s">
        <v>886</v>
      </c>
      <c r="B855" t="s">
        <v>424</v>
      </c>
      <c r="D855" t="str">
        <f t="shared" si="13"/>
        <v>IL - Shelby County</v>
      </c>
      <c r="E855">
        <v>110.68271999999997</v>
      </c>
    </row>
    <row r="856" spans="1:5" x14ac:dyDescent="0.2">
      <c r="A856" t="s">
        <v>886</v>
      </c>
      <c r="B856" t="s">
        <v>927</v>
      </c>
      <c r="D856" t="str">
        <f t="shared" si="13"/>
        <v>IL - Stark County</v>
      </c>
      <c r="E856">
        <v>111.60674999999998</v>
      </c>
    </row>
    <row r="857" spans="1:5" x14ac:dyDescent="0.2">
      <c r="A857" t="s">
        <v>886</v>
      </c>
      <c r="B857" t="s">
        <v>928</v>
      </c>
      <c r="D857" t="str">
        <f t="shared" si="13"/>
        <v>IL - Stephenson County</v>
      </c>
      <c r="E857">
        <v>107.99320408163268</v>
      </c>
    </row>
    <row r="858" spans="1:5" x14ac:dyDescent="0.2">
      <c r="A858" t="s">
        <v>886</v>
      </c>
      <c r="B858" t="s">
        <v>929</v>
      </c>
      <c r="D858" t="str">
        <f t="shared" si="13"/>
        <v>IL - Tazewell County</v>
      </c>
      <c r="E858">
        <v>105.66475862068964</v>
      </c>
    </row>
    <row r="859" spans="1:5" x14ac:dyDescent="0.2">
      <c r="A859" t="s">
        <v>886</v>
      </c>
      <c r="B859" t="s">
        <v>502</v>
      </c>
      <c r="D859" t="str">
        <f t="shared" si="13"/>
        <v>IL - Union County</v>
      </c>
      <c r="E859">
        <v>112.9123125</v>
      </c>
    </row>
    <row r="860" spans="1:5" x14ac:dyDescent="0.2">
      <c r="A860" t="s">
        <v>886</v>
      </c>
      <c r="B860" t="s">
        <v>930</v>
      </c>
      <c r="D860" t="str">
        <f t="shared" si="13"/>
        <v>IL - Vermilion County</v>
      </c>
      <c r="E860">
        <v>112.66675714285712</v>
      </c>
    </row>
    <row r="861" spans="1:5" x14ac:dyDescent="0.2">
      <c r="A861" t="s">
        <v>886</v>
      </c>
      <c r="B861" t="s">
        <v>931</v>
      </c>
      <c r="D861" t="str">
        <f t="shared" si="13"/>
        <v>IL - Wabash County</v>
      </c>
      <c r="E861">
        <v>112.40400000000001</v>
      </c>
    </row>
    <row r="862" spans="1:5" x14ac:dyDescent="0.2">
      <c r="A862" t="s">
        <v>886</v>
      </c>
      <c r="B862" t="s">
        <v>785</v>
      </c>
      <c r="D862" t="str">
        <f t="shared" si="13"/>
        <v>IL - Warren County</v>
      </c>
      <c r="E862">
        <v>111.69368181818182</v>
      </c>
    </row>
    <row r="863" spans="1:5" x14ac:dyDescent="0.2">
      <c r="A863" t="s">
        <v>886</v>
      </c>
      <c r="B863" t="s">
        <v>430</v>
      </c>
      <c r="D863" t="str">
        <f t="shared" si="13"/>
        <v>IL - Washington County</v>
      </c>
      <c r="E863">
        <v>108.81615789473685</v>
      </c>
    </row>
    <row r="864" spans="1:5" x14ac:dyDescent="0.2">
      <c r="A864" t="s">
        <v>886</v>
      </c>
      <c r="B864" t="s">
        <v>786</v>
      </c>
      <c r="D864" t="str">
        <f t="shared" si="13"/>
        <v>IL - Wayne County</v>
      </c>
      <c r="E864">
        <v>114.39385714285716</v>
      </c>
    </row>
    <row r="865" spans="1:5" x14ac:dyDescent="0.2">
      <c r="A865" t="s">
        <v>886</v>
      </c>
      <c r="B865" t="s">
        <v>504</v>
      </c>
      <c r="D865" t="str">
        <f t="shared" si="13"/>
        <v>IL - White County</v>
      </c>
      <c r="E865">
        <v>115.25894999999998</v>
      </c>
    </row>
    <row r="866" spans="1:5" x14ac:dyDescent="0.2">
      <c r="A866" t="s">
        <v>886</v>
      </c>
      <c r="B866" t="s">
        <v>932</v>
      </c>
      <c r="D866" t="str">
        <f t="shared" si="13"/>
        <v>IL - Whiteside County</v>
      </c>
      <c r="E866">
        <v>108.1032857142857</v>
      </c>
    </row>
    <row r="867" spans="1:5" x14ac:dyDescent="0.2">
      <c r="A867" t="s">
        <v>886</v>
      </c>
      <c r="B867" t="s">
        <v>933</v>
      </c>
      <c r="D867" t="str">
        <f t="shared" si="13"/>
        <v>IL - Will County</v>
      </c>
      <c r="E867">
        <v>96.689761363636308</v>
      </c>
    </row>
    <row r="868" spans="1:5" x14ac:dyDescent="0.2">
      <c r="A868" t="s">
        <v>886</v>
      </c>
      <c r="B868" t="s">
        <v>934</v>
      </c>
      <c r="D868" t="str">
        <f t="shared" si="13"/>
        <v>IL - Williamson County</v>
      </c>
      <c r="E868">
        <v>111.54718032786883</v>
      </c>
    </row>
    <row r="869" spans="1:5" x14ac:dyDescent="0.2">
      <c r="A869" t="s">
        <v>886</v>
      </c>
      <c r="B869" t="s">
        <v>848</v>
      </c>
      <c r="D869" t="str">
        <f t="shared" si="13"/>
        <v>IL - Winnebago County</v>
      </c>
      <c r="E869">
        <v>106.2324</v>
      </c>
    </row>
    <row r="870" spans="1:5" x14ac:dyDescent="0.2">
      <c r="A870" t="s">
        <v>886</v>
      </c>
      <c r="B870" t="s">
        <v>935</v>
      </c>
      <c r="D870" t="str">
        <f t="shared" si="13"/>
        <v>IL - Woodford County</v>
      </c>
      <c r="E870">
        <v>102.71359459459461</v>
      </c>
    </row>
    <row r="871" spans="1:5" x14ac:dyDescent="0.2">
      <c r="A871" t="s">
        <v>936</v>
      </c>
      <c r="B871" t="s">
        <v>565</v>
      </c>
      <c r="D871" t="str">
        <f t="shared" si="13"/>
        <v>IN - Adams County</v>
      </c>
      <c r="E871">
        <v>106.63680000000002</v>
      </c>
    </row>
    <row r="872" spans="1:5" x14ac:dyDescent="0.2">
      <c r="A872" t="s">
        <v>936</v>
      </c>
      <c r="B872" t="s">
        <v>937</v>
      </c>
      <c r="D872" t="str">
        <f t="shared" si="13"/>
        <v>IN - Allen County</v>
      </c>
      <c r="E872">
        <v>107.76952863436124</v>
      </c>
    </row>
    <row r="873" spans="1:5" x14ac:dyDescent="0.2">
      <c r="A873" t="s">
        <v>936</v>
      </c>
      <c r="B873" t="s">
        <v>938</v>
      </c>
      <c r="D873" t="str">
        <f t="shared" si="13"/>
        <v>IN - Bartholomew County</v>
      </c>
      <c r="E873">
        <v>101.90596721311479</v>
      </c>
    </row>
    <row r="874" spans="1:5" x14ac:dyDescent="0.2">
      <c r="A874" t="s">
        <v>936</v>
      </c>
      <c r="B874" t="s">
        <v>453</v>
      </c>
      <c r="D874" t="str">
        <f t="shared" si="13"/>
        <v>IN - Benton County</v>
      </c>
      <c r="E874">
        <v>108.74863636363638</v>
      </c>
    </row>
    <row r="875" spans="1:5" x14ac:dyDescent="0.2">
      <c r="A875" t="s">
        <v>936</v>
      </c>
      <c r="B875" t="s">
        <v>939</v>
      </c>
      <c r="D875" t="str">
        <f t="shared" si="13"/>
        <v>IN - Blackford County</v>
      </c>
      <c r="E875">
        <v>111.64668749999998</v>
      </c>
    </row>
    <row r="876" spans="1:5" x14ac:dyDescent="0.2">
      <c r="A876" t="s">
        <v>936</v>
      </c>
      <c r="B876" t="s">
        <v>454</v>
      </c>
      <c r="D876" t="str">
        <f t="shared" si="13"/>
        <v>IN - Boone County</v>
      </c>
      <c r="E876">
        <v>98.811794117647082</v>
      </c>
    </row>
    <row r="877" spans="1:5" x14ac:dyDescent="0.2">
      <c r="A877" t="s">
        <v>936</v>
      </c>
      <c r="B877" t="s">
        <v>889</v>
      </c>
      <c r="D877" t="str">
        <f t="shared" si="13"/>
        <v>IN - Brown County</v>
      </c>
      <c r="E877">
        <v>102.7446923076923</v>
      </c>
    </row>
    <row r="878" spans="1:5" x14ac:dyDescent="0.2">
      <c r="A878" t="s">
        <v>936</v>
      </c>
      <c r="B878" t="s">
        <v>456</v>
      </c>
      <c r="D878" t="str">
        <f t="shared" si="13"/>
        <v>IN - Carroll County</v>
      </c>
      <c r="E878">
        <v>106.5789</v>
      </c>
    </row>
    <row r="879" spans="1:5" x14ac:dyDescent="0.2">
      <c r="A879" t="s">
        <v>936</v>
      </c>
      <c r="B879" t="s">
        <v>808</v>
      </c>
      <c r="D879" t="str">
        <f t="shared" si="13"/>
        <v>IN - Cass County</v>
      </c>
      <c r="E879">
        <v>109.58580000000002</v>
      </c>
    </row>
    <row r="880" spans="1:5" x14ac:dyDescent="0.2">
      <c r="A880" t="s">
        <v>936</v>
      </c>
      <c r="B880" t="s">
        <v>458</v>
      </c>
      <c r="D880" t="str">
        <f t="shared" si="13"/>
        <v>IN - Clark County</v>
      </c>
      <c r="E880">
        <v>106.80185915492953</v>
      </c>
    </row>
    <row r="881" spans="1:5" x14ac:dyDescent="0.2">
      <c r="A881" t="s">
        <v>936</v>
      </c>
      <c r="B881" t="s">
        <v>379</v>
      </c>
      <c r="D881" t="str">
        <f t="shared" si="13"/>
        <v>IN - Clay County</v>
      </c>
      <c r="E881">
        <v>110.34692307692308</v>
      </c>
    </row>
    <row r="882" spans="1:5" x14ac:dyDescent="0.2">
      <c r="A882" t="s">
        <v>936</v>
      </c>
      <c r="B882" t="s">
        <v>812</v>
      </c>
      <c r="D882" t="str">
        <f t="shared" si="13"/>
        <v>IN - Clinton County</v>
      </c>
      <c r="E882">
        <v>107.08903125000002</v>
      </c>
    </row>
    <row r="883" spans="1:5" x14ac:dyDescent="0.2">
      <c r="A883" t="s">
        <v>936</v>
      </c>
      <c r="B883" t="s">
        <v>463</v>
      </c>
      <c r="D883" t="str">
        <f t="shared" si="13"/>
        <v>IN - Crawford County</v>
      </c>
      <c r="E883">
        <v>111.9897</v>
      </c>
    </row>
    <row r="884" spans="1:5" x14ac:dyDescent="0.2">
      <c r="A884" t="s">
        <v>936</v>
      </c>
      <c r="B884" t="s">
        <v>940</v>
      </c>
      <c r="D884" t="str">
        <f t="shared" si="13"/>
        <v>IN - Daviess County</v>
      </c>
      <c r="E884">
        <v>110.29717241379306</v>
      </c>
    </row>
    <row r="885" spans="1:5" x14ac:dyDescent="0.2">
      <c r="A885" t="s">
        <v>936</v>
      </c>
      <c r="B885" t="s">
        <v>941</v>
      </c>
      <c r="D885" t="str">
        <f t="shared" si="13"/>
        <v>IN - Dearborn County</v>
      </c>
      <c r="E885">
        <v>102.8372727272727</v>
      </c>
    </row>
    <row r="886" spans="1:5" x14ac:dyDescent="0.2">
      <c r="A886" t="s">
        <v>936</v>
      </c>
      <c r="B886" t="s">
        <v>716</v>
      </c>
      <c r="D886" t="str">
        <f t="shared" si="13"/>
        <v>IN - Decatur County</v>
      </c>
      <c r="E886">
        <v>106.77128571428572</v>
      </c>
    </row>
    <row r="887" spans="1:5" x14ac:dyDescent="0.2">
      <c r="A887" t="s">
        <v>936</v>
      </c>
      <c r="B887" t="s">
        <v>390</v>
      </c>
      <c r="D887" t="str">
        <f t="shared" si="13"/>
        <v>IN - DeKalb County</v>
      </c>
      <c r="E887">
        <v>105.9518181818182</v>
      </c>
    </row>
    <row r="888" spans="1:5" x14ac:dyDescent="0.2">
      <c r="A888" t="s">
        <v>936</v>
      </c>
      <c r="B888" t="s">
        <v>814</v>
      </c>
      <c r="D888" t="str">
        <f t="shared" si="13"/>
        <v>IN - Delaware County</v>
      </c>
      <c r="E888">
        <v>110.26849541284406</v>
      </c>
    </row>
    <row r="889" spans="1:5" x14ac:dyDescent="0.2">
      <c r="A889" t="s">
        <v>936</v>
      </c>
      <c r="B889" t="s">
        <v>942</v>
      </c>
      <c r="D889" t="str">
        <f t="shared" si="13"/>
        <v>IN - Dubois County</v>
      </c>
      <c r="E889">
        <v>104.9146875</v>
      </c>
    </row>
    <row r="890" spans="1:5" x14ac:dyDescent="0.2">
      <c r="A890" t="s">
        <v>936</v>
      </c>
      <c r="B890" t="s">
        <v>943</v>
      </c>
      <c r="D890" t="str">
        <f t="shared" si="13"/>
        <v>IN - Elkhart County</v>
      </c>
      <c r="E890">
        <v>105.45746456692912</v>
      </c>
    </row>
    <row r="891" spans="1:5" x14ac:dyDescent="0.2">
      <c r="A891" t="s">
        <v>936</v>
      </c>
      <c r="B891" t="s">
        <v>394</v>
      </c>
      <c r="D891" t="str">
        <f t="shared" si="13"/>
        <v>IN - Fayette County</v>
      </c>
      <c r="E891">
        <v>108.57333333333335</v>
      </c>
    </row>
    <row r="892" spans="1:5" x14ac:dyDescent="0.2">
      <c r="A892" t="s">
        <v>936</v>
      </c>
      <c r="B892" t="s">
        <v>726</v>
      </c>
      <c r="D892" t="str">
        <f t="shared" si="13"/>
        <v>IN - Floyd County</v>
      </c>
      <c r="E892">
        <v>104.86280769230767</v>
      </c>
    </row>
    <row r="893" spans="1:5" x14ac:dyDescent="0.2">
      <c r="A893" t="s">
        <v>936</v>
      </c>
      <c r="B893" t="s">
        <v>944</v>
      </c>
      <c r="D893" t="str">
        <f t="shared" si="13"/>
        <v>IN - Fountain County</v>
      </c>
      <c r="E893">
        <v>110.12535000000003</v>
      </c>
    </row>
    <row r="894" spans="1:5" x14ac:dyDescent="0.2">
      <c r="A894" t="s">
        <v>936</v>
      </c>
      <c r="B894" t="s">
        <v>395</v>
      </c>
      <c r="D894" t="str">
        <f t="shared" si="13"/>
        <v>IN - Franklin County</v>
      </c>
      <c r="E894">
        <v>104.79543750000001</v>
      </c>
    </row>
    <row r="895" spans="1:5" x14ac:dyDescent="0.2">
      <c r="A895" t="s">
        <v>936</v>
      </c>
      <c r="B895" t="s">
        <v>469</v>
      </c>
      <c r="D895" t="str">
        <f t="shared" si="13"/>
        <v>IN - Fulton County</v>
      </c>
      <c r="E895">
        <v>108.24054545454547</v>
      </c>
    </row>
    <row r="896" spans="1:5" x14ac:dyDescent="0.2">
      <c r="A896" t="s">
        <v>936</v>
      </c>
      <c r="B896" t="s">
        <v>945</v>
      </c>
      <c r="D896" t="str">
        <f t="shared" si="13"/>
        <v>IN - Gibson County</v>
      </c>
      <c r="E896">
        <v>109.71759375000003</v>
      </c>
    </row>
    <row r="897" spans="1:5" x14ac:dyDescent="0.2">
      <c r="A897" t="s">
        <v>936</v>
      </c>
      <c r="B897" t="s">
        <v>471</v>
      </c>
      <c r="D897" t="str">
        <f t="shared" si="13"/>
        <v>IN - Grant County</v>
      </c>
      <c r="E897">
        <v>109.60288235294118</v>
      </c>
    </row>
    <row r="898" spans="1:5" x14ac:dyDescent="0.2">
      <c r="A898" t="s">
        <v>936</v>
      </c>
      <c r="B898" t="s">
        <v>397</v>
      </c>
      <c r="D898" t="str">
        <f t="shared" si="13"/>
        <v>IN - Greene County</v>
      </c>
      <c r="E898">
        <v>111.05296875000001</v>
      </c>
    </row>
    <row r="899" spans="1:5" x14ac:dyDescent="0.2">
      <c r="A899" t="s">
        <v>936</v>
      </c>
      <c r="B899" t="s">
        <v>652</v>
      </c>
      <c r="D899" t="str">
        <f t="shared" ref="D899:D962" si="14">A899&amp;" - "&amp;B899</f>
        <v>IN - Hamilton County</v>
      </c>
      <c r="E899">
        <v>91.349125000000015</v>
      </c>
    </row>
    <row r="900" spans="1:5" x14ac:dyDescent="0.2">
      <c r="A900" t="s">
        <v>936</v>
      </c>
      <c r="B900" t="s">
        <v>736</v>
      </c>
      <c r="D900" t="str">
        <f t="shared" si="14"/>
        <v>IN - Hancock County</v>
      </c>
      <c r="E900">
        <v>99.295457142857117</v>
      </c>
    </row>
    <row r="901" spans="1:5" x14ac:dyDescent="0.2">
      <c r="A901" t="s">
        <v>936</v>
      </c>
      <c r="B901" t="s">
        <v>822</v>
      </c>
      <c r="D901" t="str">
        <f t="shared" si="14"/>
        <v>IN - Harrison County</v>
      </c>
      <c r="E901">
        <v>105.75195652173916</v>
      </c>
    </row>
    <row r="902" spans="1:5" x14ac:dyDescent="0.2">
      <c r="A902" t="s">
        <v>936</v>
      </c>
      <c r="B902" t="s">
        <v>946</v>
      </c>
      <c r="D902" t="str">
        <f t="shared" si="14"/>
        <v>IN - Hendricks County</v>
      </c>
      <c r="E902">
        <v>98.617754716981167</v>
      </c>
    </row>
    <row r="903" spans="1:5" x14ac:dyDescent="0.2">
      <c r="A903" t="s">
        <v>936</v>
      </c>
      <c r="B903" t="s">
        <v>399</v>
      </c>
      <c r="D903" t="str">
        <f t="shared" si="14"/>
        <v>IN - Henry County</v>
      </c>
      <c r="E903">
        <v>107.86500000000002</v>
      </c>
    </row>
    <row r="904" spans="1:5" x14ac:dyDescent="0.2">
      <c r="A904" t="s">
        <v>936</v>
      </c>
      <c r="B904" t="s">
        <v>474</v>
      </c>
      <c r="D904" t="str">
        <f t="shared" si="14"/>
        <v>IN - Howard County</v>
      </c>
      <c r="E904">
        <v>104.63814285714284</v>
      </c>
    </row>
    <row r="905" spans="1:5" x14ac:dyDescent="0.2">
      <c r="A905" t="s">
        <v>936</v>
      </c>
      <c r="B905" t="s">
        <v>947</v>
      </c>
      <c r="D905" t="str">
        <f t="shared" si="14"/>
        <v>IN - Huntington County</v>
      </c>
      <c r="E905">
        <v>106.8878181818182</v>
      </c>
    </row>
    <row r="906" spans="1:5" x14ac:dyDescent="0.2">
      <c r="A906" t="s">
        <v>936</v>
      </c>
      <c r="B906" t="s">
        <v>401</v>
      </c>
      <c r="D906" t="str">
        <f t="shared" si="14"/>
        <v>IN - Jackson County</v>
      </c>
      <c r="E906">
        <v>107.73820588235293</v>
      </c>
    </row>
    <row r="907" spans="1:5" x14ac:dyDescent="0.2">
      <c r="A907" t="s">
        <v>936</v>
      </c>
      <c r="B907" t="s">
        <v>742</v>
      </c>
      <c r="D907" t="str">
        <f t="shared" si="14"/>
        <v>IN - Jasper County</v>
      </c>
      <c r="E907">
        <v>104.51249999999999</v>
      </c>
    </row>
    <row r="908" spans="1:5" x14ac:dyDescent="0.2">
      <c r="A908" t="s">
        <v>936</v>
      </c>
      <c r="B908" t="s">
        <v>948</v>
      </c>
      <c r="D908" t="str">
        <f t="shared" si="14"/>
        <v>IN - Jay County</v>
      </c>
      <c r="E908">
        <v>111.42036000000002</v>
      </c>
    </row>
    <row r="909" spans="1:5" x14ac:dyDescent="0.2">
      <c r="A909" t="s">
        <v>936</v>
      </c>
      <c r="B909" t="s">
        <v>402</v>
      </c>
      <c r="D909" t="str">
        <f t="shared" si="14"/>
        <v>IN - Jefferson County</v>
      </c>
      <c r="E909">
        <v>107.94924</v>
      </c>
    </row>
    <row r="910" spans="1:5" x14ac:dyDescent="0.2">
      <c r="A910" t="s">
        <v>936</v>
      </c>
      <c r="B910" t="s">
        <v>949</v>
      </c>
      <c r="D910" t="str">
        <f t="shared" si="14"/>
        <v>IN - Jennings County</v>
      </c>
      <c r="E910">
        <v>108.43464705882353</v>
      </c>
    </row>
    <row r="911" spans="1:5" x14ac:dyDescent="0.2">
      <c r="A911" t="s">
        <v>936</v>
      </c>
      <c r="B911" t="s">
        <v>477</v>
      </c>
      <c r="D911" t="str">
        <f t="shared" si="14"/>
        <v>IN - Johnson County</v>
      </c>
      <c r="E911">
        <v>99.668857142857135</v>
      </c>
    </row>
    <row r="912" spans="1:5" x14ac:dyDescent="0.2">
      <c r="A912" t="s">
        <v>936</v>
      </c>
      <c r="B912" t="s">
        <v>908</v>
      </c>
      <c r="D912" t="str">
        <f t="shared" si="14"/>
        <v>IN - Knox County</v>
      </c>
      <c r="E912">
        <v>112.29802325581396</v>
      </c>
    </row>
    <row r="913" spans="1:5" x14ac:dyDescent="0.2">
      <c r="A913" t="s">
        <v>936</v>
      </c>
      <c r="B913" t="s">
        <v>950</v>
      </c>
      <c r="D913" t="str">
        <f t="shared" si="14"/>
        <v>IN - Kosciusko County</v>
      </c>
      <c r="E913">
        <v>105.41095081967217</v>
      </c>
    </row>
    <row r="914" spans="1:5" x14ac:dyDescent="0.2">
      <c r="A914" t="s">
        <v>936</v>
      </c>
      <c r="B914" t="s">
        <v>951</v>
      </c>
      <c r="D914" t="str">
        <f t="shared" si="14"/>
        <v>IN - LaGrange County</v>
      </c>
      <c r="E914">
        <v>104.78739130434781</v>
      </c>
    </row>
    <row r="915" spans="1:5" x14ac:dyDescent="0.2">
      <c r="A915" t="s">
        <v>936</v>
      </c>
      <c r="B915" t="s">
        <v>524</v>
      </c>
      <c r="D915" t="str">
        <f t="shared" si="14"/>
        <v>IN - Lake County</v>
      </c>
      <c r="E915">
        <v>107.52805053191497</v>
      </c>
    </row>
    <row r="916" spans="1:5" x14ac:dyDescent="0.2">
      <c r="A916" t="s">
        <v>936</v>
      </c>
      <c r="B916" t="s">
        <v>952</v>
      </c>
      <c r="D916" t="str">
        <f t="shared" si="14"/>
        <v>IN - LaPorte County</v>
      </c>
      <c r="E916">
        <v>105.51773493975904</v>
      </c>
    </row>
    <row r="917" spans="1:5" x14ac:dyDescent="0.2">
      <c r="A917" t="s">
        <v>936</v>
      </c>
      <c r="B917" t="s">
        <v>405</v>
      </c>
      <c r="D917" t="str">
        <f t="shared" si="14"/>
        <v>IN - Lawrence County</v>
      </c>
      <c r="E917">
        <v>109.57984615384616</v>
      </c>
    </row>
    <row r="918" spans="1:5" x14ac:dyDescent="0.2">
      <c r="A918" t="s">
        <v>936</v>
      </c>
      <c r="B918" t="s">
        <v>410</v>
      </c>
      <c r="D918" t="str">
        <f t="shared" si="14"/>
        <v>IN - Madison County</v>
      </c>
      <c r="E918">
        <v>108.14375454545454</v>
      </c>
    </row>
    <row r="919" spans="1:5" x14ac:dyDescent="0.2">
      <c r="A919" t="s">
        <v>936</v>
      </c>
      <c r="B919" t="s">
        <v>412</v>
      </c>
      <c r="D919" t="str">
        <f t="shared" si="14"/>
        <v>IN - Marion County</v>
      </c>
      <c r="E919">
        <v>106.45130232558144</v>
      </c>
    </row>
    <row r="920" spans="1:5" x14ac:dyDescent="0.2">
      <c r="A920" t="s">
        <v>936</v>
      </c>
      <c r="B920" t="s">
        <v>413</v>
      </c>
      <c r="D920" t="str">
        <f t="shared" si="14"/>
        <v>IN - Marshall County</v>
      </c>
      <c r="E920">
        <v>105.1614</v>
      </c>
    </row>
    <row r="921" spans="1:5" x14ac:dyDescent="0.2">
      <c r="A921" t="s">
        <v>936</v>
      </c>
      <c r="B921" t="s">
        <v>664</v>
      </c>
      <c r="D921" t="str">
        <f t="shared" si="14"/>
        <v>IN - Martin County</v>
      </c>
      <c r="E921">
        <v>111.4011</v>
      </c>
    </row>
    <row r="922" spans="1:5" x14ac:dyDescent="0.2">
      <c r="A922" t="s">
        <v>936</v>
      </c>
      <c r="B922" t="s">
        <v>953</v>
      </c>
      <c r="D922" t="str">
        <f t="shared" si="14"/>
        <v>IN - Miami County</v>
      </c>
      <c r="E922">
        <v>109.60345945945946</v>
      </c>
    </row>
    <row r="923" spans="1:5" x14ac:dyDescent="0.2">
      <c r="A923" t="s">
        <v>936</v>
      </c>
      <c r="B923" t="s">
        <v>415</v>
      </c>
      <c r="D923" t="str">
        <f t="shared" si="14"/>
        <v>IN - Monroe County</v>
      </c>
      <c r="E923">
        <v>103.40946000000005</v>
      </c>
    </row>
    <row r="924" spans="1:5" x14ac:dyDescent="0.2">
      <c r="A924" t="s">
        <v>936</v>
      </c>
      <c r="B924" t="s">
        <v>416</v>
      </c>
      <c r="D924" t="str">
        <f t="shared" si="14"/>
        <v>IN - Montgomery County</v>
      </c>
      <c r="E924">
        <v>106.333</v>
      </c>
    </row>
    <row r="925" spans="1:5" x14ac:dyDescent="0.2">
      <c r="A925" t="s">
        <v>936</v>
      </c>
      <c r="B925" t="s">
        <v>417</v>
      </c>
      <c r="D925" t="str">
        <f t="shared" si="14"/>
        <v>IN - Morgan County</v>
      </c>
      <c r="E925">
        <v>102.32780487804879</v>
      </c>
    </row>
    <row r="926" spans="1:5" x14ac:dyDescent="0.2">
      <c r="A926" t="s">
        <v>936</v>
      </c>
      <c r="B926" t="s">
        <v>486</v>
      </c>
      <c r="D926" t="str">
        <f t="shared" si="14"/>
        <v>IN - Newton County</v>
      </c>
      <c r="E926">
        <v>107.68500000000003</v>
      </c>
    </row>
    <row r="927" spans="1:5" x14ac:dyDescent="0.2">
      <c r="A927" t="s">
        <v>936</v>
      </c>
      <c r="B927" t="s">
        <v>954</v>
      </c>
      <c r="D927" t="str">
        <f t="shared" si="14"/>
        <v>IN - Noble County</v>
      </c>
      <c r="E927">
        <v>106.42422857142859</v>
      </c>
    </row>
    <row r="928" spans="1:5" x14ac:dyDescent="0.2">
      <c r="A928" t="s">
        <v>936</v>
      </c>
      <c r="B928" t="s">
        <v>955</v>
      </c>
      <c r="D928" t="str">
        <f t="shared" si="14"/>
        <v>IN - Ohio County</v>
      </c>
      <c r="E928">
        <v>104.18700000000001</v>
      </c>
    </row>
    <row r="929" spans="1:5" x14ac:dyDescent="0.2">
      <c r="A929" t="s">
        <v>936</v>
      </c>
      <c r="B929" t="s">
        <v>536</v>
      </c>
      <c r="D929" t="str">
        <f t="shared" si="14"/>
        <v>IN - Orange County</v>
      </c>
      <c r="E929">
        <v>112.26031578947368</v>
      </c>
    </row>
    <row r="930" spans="1:5" x14ac:dyDescent="0.2">
      <c r="A930" t="s">
        <v>936</v>
      </c>
      <c r="B930" t="s">
        <v>956</v>
      </c>
      <c r="D930" t="str">
        <f t="shared" si="14"/>
        <v>IN - Owen County</v>
      </c>
      <c r="E930">
        <v>108.83868750000001</v>
      </c>
    </row>
    <row r="931" spans="1:5" x14ac:dyDescent="0.2">
      <c r="A931" t="s">
        <v>936</v>
      </c>
      <c r="B931" t="s">
        <v>957</v>
      </c>
      <c r="D931" t="str">
        <f t="shared" si="14"/>
        <v>IN - Parke County</v>
      </c>
      <c r="E931">
        <v>110.94584210526315</v>
      </c>
    </row>
    <row r="932" spans="1:5" x14ac:dyDescent="0.2">
      <c r="A932" t="s">
        <v>936</v>
      </c>
      <c r="B932" t="s">
        <v>418</v>
      </c>
      <c r="D932" t="str">
        <f t="shared" si="14"/>
        <v>IN - Perry County</v>
      </c>
      <c r="E932">
        <v>109.80050000000001</v>
      </c>
    </row>
    <row r="933" spans="1:5" x14ac:dyDescent="0.2">
      <c r="A933" t="s">
        <v>936</v>
      </c>
      <c r="B933" t="s">
        <v>420</v>
      </c>
      <c r="D933" t="str">
        <f t="shared" si="14"/>
        <v>IN - Pike County</v>
      </c>
      <c r="E933">
        <v>111.8822142857143</v>
      </c>
    </row>
    <row r="934" spans="1:5" x14ac:dyDescent="0.2">
      <c r="A934" t="s">
        <v>936</v>
      </c>
      <c r="B934" t="s">
        <v>958</v>
      </c>
      <c r="D934" t="str">
        <f t="shared" si="14"/>
        <v>IN - Porter County</v>
      </c>
      <c r="E934">
        <v>97.879943661971822</v>
      </c>
    </row>
    <row r="935" spans="1:5" x14ac:dyDescent="0.2">
      <c r="A935" t="s">
        <v>936</v>
      </c>
      <c r="B935" t="s">
        <v>959</v>
      </c>
      <c r="D935" t="str">
        <f t="shared" si="14"/>
        <v>IN - Posey County</v>
      </c>
      <c r="E935">
        <v>105.91237499999998</v>
      </c>
    </row>
    <row r="936" spans="1:5" x14ac:dyDescent="0.2">
      <c r="A936" t="s">
        <v>936</v>
      </c>
      <c r="B936" t="s">
        <v>493</v>
      </c>
      <c r="D936" t="str">
        <f t="shared" si="14"/>
        <v>IN - Pulaski County</v>
      </c>
      <c r="E936">
        <v>110.27284615384616</v>
      </c>
    </row>
    <row r="937" spans="1:5" x14ac:dyDescent="0.2">
      <c r="A937" t="s">
        <v>936</v>
      </c>
      <c r="B937" t="s">
        <v>673</v>
      </c>
      <c r="D937" t="str">
        <f t="shared" si="14"/>
        <v>IN - Putnam County</v>
      </c>
      <c r="E937">
        <v>106.90580769230769</v>
      </c>
    </row>
    <row r="938" spans="1:5" x14ac:dyDescent="0.2">
      <c r="A938" t="s">
        <v>936</v>
      </c>
      <c r="B938" t="s">
        <v>421</v>
      </c>
      <c r="D938" t="str">
        <f t="shared" si="14"/>
        <v>IN - Randolph County</v>
      </c>
      <c r="E938">
        <v>111.27150000000002</v>
      </c>
    </row>
    <row r="939" spans="1:5" x14ac:dyDescent="0.2">
      <c r="A939" t="s">
        <v>936</v>
      </c>
      <c r="B939" t="s">
        <v>960</v>
      </c>
      <c r="D939" t="str">
        <f t="shared" si="14"/>
        <v>IN - Ripley County</v>
      </c>
      <c r="E939">
        <v>106.09322727272729</v>
      </c>
    </row>
    <row r="940" spans="1:5" x14ac:dyDescent="0.2">
      <c r="A940" t="s">
        <v>936</v>
      </c>
      <c r="B940" t="s">
        <v>961</v>
      </c>
      <c r="D940" t="str">
        <f t="shared" si="14"/>
        <v>IN - Rush County</v>
      </c>
      <c r="E940">
        <v>107.74217647058823</v>
      </c>
    </row>
    <row r="941" spans="1:5" x14ac:dyDescent="0.2">
      <c r="A941" t="s">
        <v>936</v>
      </c>
      <c r="B941" t="s">
        <v>962</v>
      </c>
      <c r="D941" t="str">
        <f t="shared" si="14"/>
        <v>IN - St. Joseph County</v>
      </c>
      <c r="E941">
        <v>108.13284955752211</v>
      </c>
    </row>
    <row r="942" spans="1:5" x14ac:dyDescent="0.2">
      <c r="A942" t="s">
        <v>936</v>
      </c>
      <c r="B942" t="s">
        <v>496</v>
      </c>
      <c r="D942" t="str">
        <f t="shared" si="14"/>
        <v>IN - Scott County</v>
      </c>
      <c r="E942">
        <v>109.88149999999999</v>
      </c>
    </row>
    <row r="943" spans="1:5" x14ac:dyDescent="0.2">
      <c r="A943" t="s">
        <v>936</v>
      </c>
      <c r="B943" t="s">
        <v>424</v>
      </c>
      <c r="D943" t="str">
        <f t="shared" si="14"/>
        <v>IN - Shelby County</v>
      </c>
      <c r="E943">
        <v>104.63352631578947</v>
      </c>
    </row>
    <row r="944" spans="1:5" x14ac:dyDescent="0.2">
      <c r="A944" t="s">
        <v>936</v>
      </c>
      <c r="B944" t="s">
        <v>963</v>
      </c>
      <c r="D944" t="str">
        <f t="shared" si="14"/>
        <v>IN - Spencer County</v>
      </c>
      <c r="E944">
        <v>107.7811875</v>
      </c>
    </row>
    <row r="945" spans="1:5" x14ac:dyDescent="0.2">
      <c r="A945" t="s">
        <v>936</v>
      </c>
      <c r="B945" t="s">
        <v>964</v>
      </c>
      <c r="D945" t="str">
        <f t="shared" si="14"/>
        <v>IN - Starke County</v>
      </c>
      <c r="E945">
        <v>108.91834615384616</v>
      </c>
    </row>
    <row r="946" spans="1:5" x14ac:dyDescent="0.2">
      <c r="A946" t="s">
        <v>936</v>
      </c>
      <c r="B946" t="s">
        <v>965</v>
      </c>
      <c r="D946" t="str">
        <f t="shared" si="14"/>
        <v>IN - Steuben County</v>
      </c>
      <c r="E946">
        <v>102.17981250000003</v>
      </c>
    </row>
    <row r="947" spans="1:5" x14ac:dyDescent="0.2">
      <c r="A947" t="s">
        <v>936</v>
      </c>
      <c r="B947" t="s">
        <v>966</v>
      </c>
      <c r="D947" t="str">
        <f t="shared" si="14"/>
        <v>IN - Sullivan County</v>
      </c>
      <c r="E947">
        <v>112.38631578947367</v>
      </c>
    </row>
    <row r="948" spans="1:5" x14ac:dyDescent="0.2">
      <c r="A948" t="s">
        <v>936</v>
      </c>
      <c r="B948" t="s">
        <v>967</v>
      </c>
      <c r="D948" t="str">
        <f t="shared" si="14"/>
        <v>IN - Switzerland County</v>
      </c>
      <c r="E948">
        <v>109.64475</v>
      </c>
    </row>
    <row r="949" spans="1:5" x14ac:dyDescent="0.2">
      <c r="A949" t="s">
        <v>936</v>
      </c>
      <c r="B949" t="s">
        <v>968</v>
      </c>
      <c r="D949" t="str">
        <f t="shared" si="14"/>
        <v>IN - Tippecanoe County</v>
      </c>
      <c r="E949">
        <v>102.92126470588235</v>
      </c>
    </row>
    <row r="950" spans="1:5" x14ac:dyDescent="0.2">
      <c r="A950" t="s">
        <v>936</v>
      </c>
      <c r="B950" t="s">
        <v>969</v>
      </c>
      <c r="D950" t="str">
        <f t="shared" si="14"/>
        <v>IN - Tipton County</v>
      </c>
      <c r="E950">
        <v>104.90770588235293</v>
      </c>
    </row>
    <row r="951" spans="1:5" x14ac:dyDescent="0.2">
      <c r="A951" t="s">
        <v>936</v>
      </c>
      <c r="B951" t="s">
        <v>502</v>
      </c>
      <c r="D951" t="str">
        <f t="shared" si="14"/>
        <v>IN - Union County</v>
      </c>
      <c r="E951">
        <v>108.24942857142857</v>
      </c>
    </row>
    <row r="952" spans="1:5" x14ac:dyDescent="0.2">
      <c r="A952" t="s">
        <v>936</v>
      </c>
      <c r="B952" t="s">
        <v>970</v>
      </c>
      <c r="D952" t="str">
        <f t="shared" si="14"/>
        <v>IN - Vanderburgh County</v>
      </c>
      <c r="E952">
        <v>108.14881528662414</v>
      </c>
    </row>
    <row r="953" spans="1:5" x14ac:dyDescent="0.2">
      <c r="A953" t="s">
        <v>936</v>
      </c>
      <c r="B953" t="s">
        <v>971</v>
      </c>
      <c r="D953" t="str">
        <f t="shared" si="14"/>
        <v>IN - Vermillion County</v>
      </c>
      <c r="E953">
        <v>111.3985714285714</v>
      </c>
    </row>
    <row r="954" spans="1:5" x14ac:dyDescent="0.2">
      <c r="A954" t="s">
        <v>936</v>
      </c>
      <c r="B954" t="s">
        <v>972</v>
      </c>
      <c r="D954" t="str">
        <f t="shared" si="14"/>
        <v>IN - Vigo County</v>
      </c>
      <c r="E954">
        <v>111.40876923076921</v>
      </c>
    </row>
    <row r="955" spans="1:5" x14ac:dyDescent="0.2">
      <c r="A955" t="s">
        <v>936</v>
      </c>
      <c r="B955" t="s">
        <v>931</v>
      </c>
      <c r="D955" t="str">
        <f t="shared" si="14"/>
        <v>IN - Wabash County</v>
      </c>
      <c r="E955">
        <v>108.09872727272727</v>
      </c>
    </row>
    <row r="956" spans="1:5" x14ac:dyDescent="0.2">
      <c r="A956" t="s">
        <v>936</v>
      </c>
      <c r="B956" t="s">
        <v>785</v>
      </c>
      <c r="D956" t="str">
        <f t="shared" si="14"/>
        <v>IN - Warren County</v>
      </c>
      <c r="E956">
        <v>108.39</v>
      </c>
    </row>
    <row r="957" spans="1:5" x14ac:dyDescent="0.2">
      <c r="A957" t="s">
        <v>936</v>
      </c>
      <c r="B957" t="s">
        <v>973</v>
      </c>
      <c r="D957" t="str">
        <f t="shared" si="14"/>
        <v>IN - Warrick County</v>
      </c>
      <c r="E957">
        <v>103.56279999999998</v>
      </c>
    </row>
    <row r="958" spans="1:5" x14ac:dyDescent="0.2">
      <c r="A958" t="s">
        <v>936</v>
      </c>
      <c r="B958" t="s">
        <v>430</v>
      </c>
      <c r="D958" t="str">
        <f t="shared" si="14"/>
        <v>IN - Washington County</v>
      </c>
      <c r="E958">
        <v>109.47231818181818</v>
      </c>
    </row>
    <row r="959" spans="1:5" x14ac:dyDescent="0.2">
      <c r="A959" t="s">
        <v>936</v>
      </c>
      <c r="B959" t="s">
        <v>786</v>
      </c>
      <c r="D959" t="str">
        <f t="shared" si="14"/>
        <v>IN - Wayne County</v>
      </c>
      <c r="E959">
        <v>109.28475000000002</v>
      </c>
    </row>
    <row r="960" spans="1:5" x14ac:dyDescent="0.2">
      <c r="A960" t="s">
        <v>936</v>
      </c>
      <c r="B960" t="s">
        <v>974</v>
      </c>
      <c r="D960" t="str">
        <f t="shared" si="14"/>
        <v>IN - Wells County</v>
      </c>
      <c r="E960">
        <v>106.06966666666668</v>
      </c>
    </row>
    <row r="961" spans="1:5" x14ac:dyDescent="0.2">
      <c r="A961" t="s">
        <v>936</v>
      </c>
      <c r="B961" t="s">
        <v>504</v>
      </c>
      <c r="D961" t="str">
        <f t="shared" si="14"/>
        <v>IN - White County</v>
      </c>
      <c r="E961">
        <v>106.93107692307694</v>
      </c>
    </row>
    <row r="962" spans="1:5" x14ac:dyDescent="0.2">
      <c r="A962" t="s">
        <v>936</v>
      </c>
      <c r="B962" t="s">
        <v>975</v>
      </c>
      <c r="D962" t="str">
        <f t="shared" si="14"/>
        <v>IN - Whitley County</v>
      </c>
      <c r="E962">
        <v>104.2857931034483</v>
      </c>
    </row>
    <row r="963" spans="1:5" x14ac:dyDescent="0.2">
      <c r="A963" t="s">
        <v>976</v>
      </c>
      <c r="B963" t="s">
        <v>937</v>
      </c>
      <c r="D963" t="str">
        <f t="shared" ref="D963:D1026" si="15">A963&amp;" - "&amp;B963</f>
        <v>KS - Allen County</v>
      </c>
      <c r="E963">
        <v>115.03384615384617</v>
      </c>
    </row>
    <row r="964" spans="1:5" x14ac:dyDescent="0.2">
      <c r="A964" t="s">
        <v>976</v>
      </c>
      <c r="B964" t="s">
        <v>977</v>
      </c>
      <c r="D964" t="str">
        <f t="shared" si="15"/>
        <v>KS - Anderson County</v>
      </c>
      <c r="E964">
        <v>114.4157142857143</v>
      </c>
    </row>
    <row r="965" spans="1:5" x14ac:dyDescent="0.2">
      <c r="A965" t="s">
        <v>976</v>
      </c>
      <c r="B965" t="s">
        <v>978</v>
      </c>
      <c r="D965" t="str">
        <f t="shared" si="15"/>
        <v>KS - Atchison County</v>
      </c>
      <c r="E965">
        <v>112.46006249999999</v>
      </c>
    </row>
    <row r="966" spans="1:5" x14ac:dyDescent="0.2">
      <c r="A966" t="s">
        <v>976</v>
      </c>
      <c r="B966" t="s">
        <v>979</v>
      </c>
      <c r="D966" t="str">
        <f t="shared" si="15"/>
        <v>KS - Barber County</v>
      </c>
      <c r="E966">
        <v>115.884</v>
      </c>
    </row>
    <row r="967" spans="1:5" x14ac:dyDescent="0.2">
      <c r="A967" t="s">
        <v>976</v>
      </c>
      <c r="B967" t="s">
        <v>980</v>
      </c>
      <c r="D967" t="str">
        <f t="shared" si="15"/>
        <v>KS - Barton County</v>
      </c>
      <c r="E967">
        <v>113.23559999999999</v>
      </c>
    </row>
    <row r="968" spans="1:5" x14ac:dyDescent="0.2">
      <c r="A968" t="s">
        <v>976</v>
      </c>
      <c r="B968" t="s">
        <v>981</v>
      </c>
      <c r="D968" t="str">
        <f t="shared" si="15"/>
        <v>KS - Bourbon County</v>
      </c>
      <c r="E968">
        <v>114.436125</v>
      </c>
    </row>
    <row r="969" spans="1:5" x14ac:dyDescent="0.2">
      <c r="A969" t="s">
        <v>976</v>
      </c>
      <c r="B969" t="s">
        <v>889</v>
      </c>
      <c r="D969" t="str">
        <f t="shared" si="15"/>
        <v>KS - Brown County</v>
      </c>
      <c r="E969">
        <v>113.64</v>
      </c>
    </row>
    <row r="970" spans="1:5" x14ac:dyDescent="0.2">
      <c r="A970" t="s">
        <v>976</v>
      </c>
      <c r="B970" t="s">
        <v>372</v>
      </c>
      <c r="D970" t="str">
        <f t="shared" si="15"/>
        <v>KS - Butler County</v>
      </c>
      <c r="E970">
        <v>105.93415384615382</v>
      </c>
    </row>
    <row r="971" spans="1:5" x14ac:dyDescent="0.2">
      <c r="A971" t="s">
        <v>976</v>
      </c>
      <c r="B971" t="s">
        <v>982</v>
      </c>
      <c r="D971" t="str">
        <f t="shared" si="15"/>
        <v>KS - Chase County</v>
      </c>
      <c r="E971">
        <v>115.02449999999999</v>
      </c>
    </row>
    <row r="972" spans="1:5" x14ac:dyDescent="0.2">
      <c r="A972" t="s">
        <v>976</v>
      </c>
      <c r="B972" t="s">
        <v>983</v>
      </c>
      <c r="D972" t="str">
        <f t="shared" si="15"/>
        <v>KS - Chautauqua County</v>
      </c>
      <c r="E972">
        <v>118.50150000000001</v>
      </c>
    </row>
    <row r="973" spans="1:5" x14ac:dyDescent="0.2">
      <c r="A973" t="s">
        <v>976</v>
      </c>
      <c r="B973" t="s">
        <v>375</v>
      </c>
      <c r="D973" t="str">
        <f t="shared" si="15"/>
        <v>KS - Cherokee County</v>
      </c>
      <c r="E973">
        <v>114.70157142857141</v>
      </c>
    </row>
    <row r="974" spans="1:5" x14ac:dyDescent="0.2">
      <c r="A974" t="s">
        <v>976</v>
      </c>
      <c r="B974" t="s">
        <v>573</v>
      </c>
      <c r="D974" t="str">
        <f t="shared" si="15"/>
        <v>KS - Cheyenne County</v>
      </c>
      <c r="E974">
        <v>115.0245</v>
      </c>
    </row>
    <row r="975" spans="1:5" x14ac:dyDescent="0.2">
      <c r="A975" t="s">
        <v>976</v>
      </c>
      <c r="B975" t="s">
        <v>458</v>
      </c>
      <c r="D975" t="str">
        <f t="shared" si="15"/>
        <v>KS - Clark County</v>
      </c>
      <c r="E975">
        <v>114.444</v>
      </c>
    </row>
    <row r="976" spans="1:5" x14ac:dyDescent="0.2">
      <c r="A976" t="s">
        <v>976</v>
      </c>
      <c r="B976" t="s">
        <v>379</v>
      </c>
      <c r="D976" t="str">
        <f t="shared" si="15"/>
        <v>KS - Clay County</v>
      </c>
      <c r="E976">
        <v>112.77699999999999</v>
      </c>
    </row>
    <row r="977" spans="1:5" x14ac:dyDescent="0.2">
      <c r="A977" t="s">
        <v>976</v>
      </c>
      <c r="B977" t="s">
        <v>984</v>
      </c>
      <c r="D977" t="str">
        <f t="shared" si="15"/>
        <v>KS - Cloud County</v>
      </c>
      <c r="E977">
        <v>114.6227142857143</v>
      </c>
    </row>
    <row r="978" spans="1:5" x14ac:dyDescent="0.2">
      <c r="A978" t="s">
        <v>976</v>
      </c>
      <c r="B978" t="s">
        <v>985</v>
      </c>
      <c r="D978" t="str">
        <f t="shared" si="15"/>
        <v>KS - Coffey County</v>
      </c>
      <c r="E978">
        <v>111.5415</v>
      </c>
    </row>
    <row r="979" spans="1:5" x14ac:dyDescent="0.2">
      <c r="A979" t="s">
        <v>976</v>
      </c>
      <c r="B979" t="s">
        <v>986</v>
      </c>
      <c r="D979" t="str">
        <f t="shared" si="15"/>
        <v>KS - Comanche County</v>
      </c>
      <c r="E979">
        <v>118.05000000000001</v>
      </c>
    </row>
    <row r="980" spans="1:5" x14ac:dyDescent="0.2">
      <c r="A980" t="s">
        <v>976</v>
      </c>
      <c r="B980" t="s">
        <v>987</v>
      </c>
      <c r="D980" t="str">
        <f t="shared" si="15"/>
        <v>KS - Cowley County</v>
      </c>
      <c r="E980">
        <v>112.60414285714289</v>
      </c>
    </row>
    <row r="981" spans="1:5" x14ac:dyDescent="0.2">
      <c r="A981" t="s">
        <v>976</v>
      </c>
      <c r="B981" t="s">
        <v>463</v>
      </c>
      <c r="D981" t="str">
        <f t="shared" si="15"/>
        <v>KS - Crawford County</v>
      </c>
      <c r="E981">
        <v>113.04825</v>
      </c>
    </row>
    <row r="982" spans="1:5" x14ac:dyDescent="0.2">
      <c r="A982" t="s">
        <v>976</v>
      </c>
      <c r="B982" t="s">
        <v>716</v>
      </c>
      <c r="D982" t="str">
        <f t="shared" si="15"/>
        <v>KS - Decatur County</v>
      </c>
      <c r="E982">
        <v>115.19775</v>
      </c>
    </row>
    <row r="983" spans="1:5" x14ac:dyDescent="0.2">
      <c r="A983" t="s">
        <v>976</v>
      </c>
      <c r="B983" t="s">
        <v>816</v>
      </c>
      <c r="D983" t="str">
        <f t="shared" si="15"/>
        <v>KS - Dickinson County</v>
      </c>
      <c r="E983">
        <v>111.41504999999999</v>
      </c>
    </row>
    <row r="984" spans="1:5" x14ac:dyDescent="0.2">
      <c r="A984" t="s">
        <v>976</v>
      </c>
      <c r="B984" t="s">
        <v>988</v>
      </c>
      <c r="D984" t="str">
        <f t="shared" si="15"/>
        <v>KS - Doniphan County</v>
      </c>
      <c r="E984">
        <v>113.50439999999999</v>
      </c>
    </row>
    <row r="985" spans="1:5" x14ac:dyDescent="0.2">
      <c r="A985" t="s">
        <v>976</v>
      </c>
      <c r="B985" t="s">
        <v>582</v>
      </c>
      <c r="D985" t="str">
        <f t="shared" si="15"/>
        <v>KS - Douglas County</v>
      </c>
      <c r="E985">
        <v>103.01400000000002</v>
      </c>
    </row>
    <row r="986" spans="1:5" x14ac:dyDescent="0.2">
      <c r="A986" t="s">
        <v>976</v>
      </c>
      <c r="B986" t="s">
        <v>898</v>
      </c>
      <c r="D986" t="str">
        <f t="shared" si="15"/>
        <v>KS - Edwards County</v>
      </c>
      <c r="E986">
        <v>115.74675000000001</v>
      </c>
    </row>
    <row r="987" spans="1:5" x14ac:dyDescent="0.2">
      <c r="A987" t="s">
        <v>976</v>
      </c>
      <c r="B987" t="s">
        <v>989</v>
      </c>
      <c r="D987" t="str">
        <f t="shared" si="15"/>
        <v>KS - Elk County</v>
      </c>
      <c r="E987">
        <v>117.8586</v>
      </c>
    </row>
    <row r="988" spans="1:5" x14ac:dyDescent="0.2">
      <c r="A988" t="s">
        <v>976</v>
      </c>
      <c r="B988" t="s">
        <v>990</v>
      </c>
      <c r="D988" t="str">
        <f t="shared" si="15"/>
        <v>KS - Ellis County</v>
      </c>
      <c r="E988">
        <v>109.06524000000002</v>
      </c>
    </row>
    <row r="989" spans="1:5" x14ac:dyDescent="0.2">
      <c r="A989" t="s">
        <v>976</v>
      </c>
      <c r="B989" t="s">
        <v>991</v>
      </c>
      <c r="D989" t="str">
        <f t="shared" si="15"/>
        <v>KS - Ellsworth County</v>
      </c>
      <c r="E989">
        <v>113.17387500000001</v>
      </c>
    </row>
    <row r="990" spans="1:5" x14ac:dyDescent="0.2">
      <c r="A990" t="s">
        <v>976</v>
      </c>
      <c r="B990" t="s">
        <v>992</v>
      </c>
      <c r="D990" t="str">
        <f t="shared" si="15"/>
        <v>KS - Finney County</v>
      </c>
      <c r="E990">
        <v>108.16118181818182</v>
      </c>
    </row>
    <row r="991" spans="1:5" x14ac:dyDescent="0.2">
      <c r="A991" t="s">
        <v>976</v>
      </c>
      <c r="B991" t="s">
        <v>899</v>
      </c>
      <c r="D991" t="str">
        <f t="shared" si="15"/>
        <v>KS - Ford County</v>
      </c>
      <c r="E991">
        <v>110.32599999999999</v>
      </c>
    </row>
    <row r="992" spans="1:5" x14ac:dyDescent="0.2">
      <c r="A992" t="s">
        <v>976</v>
      </c>
      <c r="B992" t="s">
        <v>395</v>
      </c>
      <c r="D992" t="str">
        <f t="shared" si="15"/>
        <v>KS - Franklin County</v>
      </c>
      <c r="E992">
        <v>108.96260869565216</v>
      </c>
    </row>
    <row r="993" spans="1:5" x14ac:dyDescent="0.2">
      <c r="A993" t="s">
        <v>976</v>
      </c>
      <c r="B993" t="s">
        <v>993</v>
      </c>
      <c r="D993" t="str">
        <f t="shared" si="15"/>
        <v>KS - Geary County</v>
      </c>
      <c r="E993">
        <v>113.61873913043482</v>
      </c>
    </row>
    <row r="994" spans="1:5" x14ac:dyDescent="0.2">
      <c r="A994" t="s">
        <v>976</v>
      </c>
      <c r="B994" t="s">
        <v>994</v>
      </c>
      <c r="D994" t="str">
        <f t="shared" si="15"/>
        <v>KS - Gove County</v>
      </c>
      <c r="E994">
        <v>114.54300000000001</v>
      </c>
    </row>
    <row r="995" spans="1:5" x14ac:dyDescent="0.2">
      <c r="A995" t="s">
        <v>976</v>
      </c>
      <c r="B995" t="s">
        <v>438</v>
      </c>
      <c r="D995" t="str">
        <f t="shared" si="15"/>
        <v>KS - Graham County</v>
      </c>
      <c r="E995">
        <v>115.88624999999999</v>
      </c>
    </row>
    <row r="996" spans="1:5" x14ac:dyDescent="0.2">
      <c r="A996" t="s">
        <v>976</v>
      </c>
      <c r="B996" t="s">
        <v>471</v>
      </c>
      <c r="D996" t="str">
        <f t="shared" si="15"/>
        <v>KS - Grant County</v>
      </c>
      <c r="E996">
        <v>108.8292857142857</v>
      </c>
    </row>
    <row r="997" spans="1:5" x14ac:dyDescent="0.2">
      <c r="A997" t="s">
        <v>976</v>
      </c>
      <c r="B997" t="s">
        <v>995</v>
      </c>
      <c r="D997" t="str">
        <f t="shared" si="15"/>
        <v>KS - Gray County</v>
      </c>
      <c r="E997">
        <v>109.20728571428572</v>
      </c>
    </row>
    <row r="998" spans="1:5" x14ac:dyDescent="0.2">
      <c r="A998" t="s">
        <v>976</v>
      </c>
      <c r="B998" t="s">
        <v>996</v>
      </c>
      <c r="D998" t="str">
        <f t="shared" si="15"/>
        <v>KS - Greeley County</v>
      </c>
      <c r="E998">
        <v>111.80250000000001</v>
      </c>
    </row>
    <row r="999" spans="1:5" x14ac:dyDescent="0.2">
      <c r="A999" t="s">
        <v>976</v>
      </c>
      <c r="B999" t="s">
        <v>997</v>
      </c>
      <c r="D999" t="str">
        <f t="shared" si="15"/>
        <v>KS - Greenwood County</v>
      </c>
      <c r="E999">
        <v>115.79899999999998</v>
      </c>
    </row>
    <row r="1000" spans="1:5" x14ac:dyDescent="0.2">
      <c r="A1000" t="s">
        <v>976</v>
      </c>
      <c r="B1000" t="s">
        <v>652</v>
      </c>
      <c r="D1000" t="str">
        <f t="shared" si="15"/>
        <v>KS - Hamilton County</v>
      </c>
      <c r="E1000">
        <v>113.4405</v>
      </c>
    </row>
    <row r="1001" spans="1:5" x14ac:dyDescent="0.2">
      <c r="A1001" t="s">
        <v>976</v>
      </c>
      <c r="B1001" t="s">
        <v>998</v>
      </c>
      <c r="D1001" t="str">
        <f t="shared" si="15"/>
        <v>KS - Harper County</v>
      </c>
      <c r="E1001">
        <v>114.32571428571428</v>
      </c>
    </row>
    <row r="1002" spans="1:5" x14ac:dyDescent="0.2">
      <c r="A1002" t="s">
        <v>976</v>
      </c>
      <c r="B1002" t="s">
        <v>999</v>
      </c>
      <c r="D1002" t="str">
        <f t="shared" si="15"/>
        <v>KS - Harvey County</v>
      </c>
      <c r="E1002">
        <v>108.41803448275863</v>
      </c>
    </row>
    <row r="1003" spans="1:5" x14ac:dyDescent="0.2">
      <c r="A1003" t="s">
        <v>976</v>
      </c>
      <c r="B1003" t="s">
        <v>1000</v>
      </c>
      <c r="D1003" t="str">
        <f t="shared" si="15"/>
        <v>KS - Haskell County</v>
      </c>
      <c r="E1003">
        <v>108.1386</v>
      </c>
    </row>
    <row r="1004" spans="1:5" x14ac:dyDescent="0.2">
      <c r="A1004" t="s">
        <v>976</v>
      </c>
      <c r="B1004" t="s">
        <v>1001</v>
      </c>
      <c r="D1004" t="str">
        <f t="shared" si="15"/>
        <v>KS - Hodgeman County</v>
      </c>
      <c r="E1004">
        <v>113.517</v>
      </c>
    </row>
    <row r="1005" spans="1:5" x14ac:dyDescent="0.2">
      <c r="A1005" t="s">
        <v>976</v>
      </c>
      <c r="B1005" t="s">
        <v>401</v>
      </c>
      <c r="D1005" t="str">
        <f t="shared" si="15"/>
        <v>KS - Jackson County</v>
      </c>
      <c r="E1005">
        <v>109.93336363636367</v>
      </c>
    </row>
    <row r="1006" spans="1:5" x14ac:dyDescent="0.2">
      <c r="A1006" t="s">
        <v>976</v>
      </c>
      <c r="B1006" t="s">
        <v>402</v>
      </c>
      <c r="D1006" t="str">
        <f t="shared" si="15"/>
        <v>KS - Jefferson County</v>
      </c>
      <c r="E1006">
        <v>107.3655</v>
      </c>
    </row>
    <row r="1007" spans="1:5" x14ac:dyDescent="0.2">
      <c r="A1007" t="s">
        <v>976</v>
      </c>
      <c r="B1007" t="s">
        <v>1002</v>
      </c>
      <c r="D1007" t="str">
        <f t="shared" si="15"/>
        <v>KS - Jewell County</v>
      </c>
      <c r="E1007">
        <v>118.5282</v>
      </c>
    </row>
    <row r="1008" spans="1:5" x14ac:dyDescent="0.2">
      <c r="A1008" t="s">
        <v>976</v>
      </c>
      <c r="B1008" t="s">
        <v>477</v>
      </c>
      <c r="D1008" t="str">
        <f t="shared" si="15"/>
        <v>KS - Johnson County</v>
      </c>
      <c r="E1008">
        <v>91.325688679245275</v>
      </c>
    </row>
    <row r="1009" spans="1:5" x14ac:dyDescent="0.2">
      <c r="A1009" t="s">
        <v>976</v>
      </c>
      <c r="B1009" t="s">
        <v>1003</v>
      </c>
      <c r="D1009" t="str">
        <f t="shared" si="15"/>
        <v>KS - Kearny County</v>
      </c>
      <c r="E1009">
        <v>109.125</v>
      </c>
    </row>
    <row r="1010" spans="1:5" x14ac:dyDescent="0.2">
      <c r="A1010" t="s">
        <v>976</v>
      </c>
      <c r="B1010" t="s">
        <v>1004</v>
      </c>
      <c r="D1010" t="str">
        <f t="shared" si="15"/>
        <v>KS - Kingman County</v>
      </c>
      <c r="E1010">
        <v>112.53099999999999</v>
      </c>
    </row>
    <row r="1011" spans="1:5" x14ac:dyDescent="0.2">
      <c r="A1011" t="s">
        <v>976</v>
      </c>
      <c r="B1011" t="s">
        <v>593</v>
      </c>
      <c r="D1011" t="str">
        <f t="shared" si="15"/>
        <v>KS - Kiowa County</v>
      </c>
      <c r="E1011">
        <v>114.43724999999999</v>
      </c>
    </row>
    <row r="1012" spans="1:5" x14ac:dyDescent="0.2">
      <c r="A1012" t="s">
        <v>976</v>
      </c>
      <c r="B1012" t="s">
        <v>1005</v>
      </c>
      <c r="D1012" t="str">
        <f t="shared" si="15"/>
        <v>KS - Labette County</v>
      </c>
      <c r="E1012">
        <v>114.82100000000001</v>
      </c>
    </row>
    <row r="1013" spans="1:5" x14ac:dyDescent="0.2">
      <c r="A1013" t="s">
        <v>976</v>
      </c>
      <c r="B1013" t="s">
        <v>1006</v>
      </c>
      <c r="D1013" t="str">
        <f t="shared" si="15"/>
        <v>KS - Lane County</v>
      </c>
      <c r="E1013">
        <v>112.93799999999999</v>
      </c>
    </row>
    <row r="1014" spans="1:5" x14ac:dyDescent="0.2">
      <c r="A1014" t="s">
        <v>976</v>
      </c>
      <c r="B1014" t="s">
        <v>1007</v>
      </c>
      <c r="D1014" t="str">
        <f t="shared" si="15"/>
        <v>KS - Leavenworth County</v>
      </c>
      <c r="E1014">
        <v>106.46658000000001</v>
      </c>
    </row>
    <row r="1015" spans="1:5" x14ac:dyDescent="0.2">
      <c r="A1015" t="s">
        <v>976</v>
      </c>
      <c r="B1015" t="s">
        <v>479</v>
      </c>
      <c r="D1015" t="str">
        <f t="shared" si="15"/>
        <v>KS - Lincoln County</v>
      </c>
      <c r="E1015">
        <v>117.06120000000001</v>
      </c>
    </row>
    <row r="1016" spans="1:5" x14ac:dyDescent="0.2">
      <c r="A1016" t="s">
        <v>976</v>
      </c>
      <c r="B1016" t="s">
        <v>827</v>
      </c>
      <c r="D1016" t="str">
        <f t="shared" si="15"/>
        <v>KS - Linn County</v>
      </c>
      <c r="E1016">
        <v>112.49099999999999</v>
      </c>
    </row>
    <row r="1017" spans="1:5" x14ac:dyDescent="0.2">
      <c r="A1017" t="s">
        <v>976</v>
      </c>
      <c r="B1017" t="s">
        <v>481</v>
      </c>
      <c r="D1017" t="str">
        <f t="shared" si="15"/>
        <v>KS - Logan County</v>
      </c>
      <c r="E1017">
        <v>113.89799999999998</v>
      </c>
    </row>
    <row r="1018" spans="1:5" x14ac:dyDescent="0.2">
      <c r="A1018" t="s">
        <v>976</v>
      </c>
      <c r="B1018" t="s">
        <v>830</v>
      </c>
      <c r="D1018" t="str">
        <f t="shared" si="15"/>
        <v>KS - Lyon County</v>
      </c>
      <c r="E1018">
        <v>110.94581250000002</v>
      </c>
    </row>
    <row r="1019" spans="1:5" x14ac:dyDescent="0.2">
      <c r="A1019" t="s">
        <v>976</v>
      </c>
      <c r="B1019" t="s">
        <v>1008</v>
      </c>
      <c r="D1019" t="str">
        <f t="shared" si="15"/>
        <v>KS - McPherson County</v>
      </c>
      <c r="E1019">
        <v>108.11100000000002</v>
      </c>
    </row>
    <row r="1020" spans="1:5" x14ac:dyDescent="0.2">
      <c r="A1020" t="s">
        <v>976</v>
      </c>
      <c r="B1020" t="s">
        <v>412</v>
      </c>
      <c r="D1020" t="str">
        <f t="shared" si="15"/>
        <v>KS - Marion County</v>
      </c>
      <c r="E1020">
        <v>113.37960000000001</v>
      </c>
    </row>
    <row r="1021" spans="1:5" x14ac:dyDescent="0.2">
      <c r="A1021" t="s">
        <v>976</v>
      </c>
      <c r="B1021" t="s">
        <v>413</v>
      </c>
      <c r="D1021" t="str">
        <f t="shared" si="15"/>
        <v>KS - Marshall County</v>
      </c>
      <c r="E1021">
        <v>114.41781818181818</v>
      </c>
    </row>
    <row r="1022" spans="1:5" x14ac:dyDescent="0.2">
      <c r="A1022" t="s">
        <v>976</v>
      </c>
      <c r="B1022" t="s">
        <v>1009</v>
      </c>
      <c r="D1022" t="str">
        <f t="shared" si="15"/>
        <v>KS - Meade County</v>
      </c>
      <c r="E1022">
        <v>112.75875000000001</v>
      </c>
    </row>
    <row r="1023" spans="1:5" x14ac:dyDescent="0.2">
      <c r="A1023" t="s">
        <v>976</v>
      </c>
      <c r="B1023" t="s">
        <v>953</v>
      </c>
      <c r="D1023" t="str">
        <f t="shared" si="15"/>
        <v>KS - Miami County</v>
      </c>
      <c r="E1023">
        <v>103.2657</v>
      </c>
    </row>
    <row r="1024" spans="1:5" x14ac:dyDescent="0.2">
      <c r="A1024" t="s">
        <v>976</v>
      </c>
      <c r="B1024" t="s">
        <v>753</v>
      </c>
      <c r="D1024" t="str">
        <f t="shared" si="15"/>
        <v>KS - Mitchell County</v>
      </c>
      <c r="E1024">
        <v>112.49614285714286</v>
      </c>
    </row>
    <row r="1025" spans="1:5" x14ac:dyDescent="0.2">
      <c r="A1025" t="s">
        <v>976</v>
      </c>
      <c r="B1025" t="s">
        <v>416</v>
      </c>
      <c r="D1025" t="str">
        <f t="shared" si="15"/>
        <v>KS - Montgomery County</v>
      </c>
      <c r="E1025">
        <v>114.732225</v>
      </c>
    </row>
    <row r="1026" spans="1:5" x14ac:dyDescent="0.2">
      <c r="A1026" t="s">
        <v>976</v>
      </c>
      <c r="B1026" t="s">
        <v>1010</v>
      </c>
      <c r="D1026" t="str">
        <f t="shared" si="15"/>
        <v>KS - Morris County</v>
      </c>
      <c r="E1026">
        <v>113.98612500000002</v>
      </c>
    </row>
    <row r="1027" spans="1:5" x14ac:dyDescent="0.2">
      <c r="A1027" t="s">
        <v>976</v>
      </c>
      <c r="B1027" t="s">
        <v>1011</v>
      </c>
      <c r="D1027" t="str">
        <f t="shared" ref="D1027:D1090" si="16">A1027&amp;" - "&amp;B1027</f>
        <v>KS - Morton County</v>
      </c>
      <c r="E1027">
        <v>110.71499999999999</v>
      </c>
    </row>
    <row r="1028" spans="1:5" x14ac:dyDescent="0.2">
      <c r="A1028" t="s">
        <v>976</v>
      </c>
      <c r="B1028" t="s">
        <v>1012</v>
      </c>
      <c r="D1028" t="str">
        <f t="shared" si="16"/>
        <v>KS - Nemaha County</v>
      </c>
      <c r="E1028">
        <v>112.23269999999998</v>
      </c>
    </row>
    <row r="1029" spans="1:5" x14ac:dyDescent="0.2">
      <c r="A1029" t="s">
        <v>976</v>
      </c>
      <c r="B1029" t="s">
        <v>1013</v>
      </c>
      <c r="D1029" t="str">
        <f t="shared" si="16"/>
        <v>KS - Neosho County</v>
      </c>
      <c r="E1029">
        <v>114.34285714285713</v>
      </c>
    </row>
    <row r="1030" spans="1:5" x14ac:dyDescent="0.2">
      <c r="A1030" t="s">
        <v>976</v>
      </c>
      <c r="B1030" t="s">
        <v>1014</v>
      </c>
      <c r="D1030" t="str">
        <f t="shared" si="16"/>
        <v>KS - Ness County</v>
      </c>
      <c r="E1030">
        <v>115.19775000000001</v>
      </c>
    </row>
    <row r="1031" spans="1:5" x14ac:dyDescent="0.2">
      <c r="A1031" t="s">
        <v>976</v>
      </c>
      <c r="B1031" t="s">
        <v>1015</v>
      </c>
      <c r="D1031" t="str">
        <f t="shared" si="16"/>
        <v>KS - Norton County</v>
      </c>
      <c r="E1031">
        <v>114.68699999999998</v>
      </c>
    </row>
    <row r="1032" spans="1:5" x14ac:dyDescent="0.2">
      <c r="A1032" t="s">
        <v>976</v>
      </c>
      <c r="B1032" t="s">
        <v>1016</v>
      </c>
      <c r="D1032" t="str">
        <f t="shared" si="16"/>
        <v>KS - Osage County</v>
      </c>
      <c r="E1032">
        <v>110.0454</v>
      </c>
    </row>
    <row r="1033" spans="1:5" x14ac:dyDescent="0.2">
      <c r="A1033" t="s">
        <v>976</v>
      </c>
      <c r="B1033" t="s">
        <v>1017</v>
      </c>
      <c r="D1033" t="str">
        <f t="shared" si="16"/>
        <v>KS - Osborne County</v>
      </c>
      <c r="E1033">
        <v>117.22725</v>
      </c>
    </row>
    <row r="1034" spans="1:5" x14ac:dyDescent="0.2">
      <c r="A1034" t="s">
        <v>976</v>
      </c>
      <c r="B1034" t="s">
        <v>1018</v>
      </c>
      <c r="D1034" t="str">
        <f t="shared" si="16"/>
        <v>KS - Ottawa County</v>
      </c>
      <c r="E1034">
        <v>111.21300000000001</v>
      </c>
    </row>
    <row r="1035" spans="1:5" x14ac:dyDescent="0.2">
      <c r="A1035" t="s">
        <v>976</v>
      </c>
      <c r="B1035" t="s">
        <v>1019</v>
      </c>
      <c r="D1035" t="str">
        <f t="shared" si="16"/>
        <v>KS - Pawnee County</v>
      </c>
      <c r="E1035">
        <v>112.39328571428572</v>
      </c>
    </row>
    <row r="1036" spans="1:5" x14ac:dyDescent="0.2">
      <c r="A1036" t="s">
        <v>976</v>
      </c>
      <c r="B1036" t="s">
        <v>488</v>
      </c>
      <c r="D1036" t="str">
        <f t="shared" si="16"/>
        <v>KS - Phillips County</v>
      </c>
      <c r="E1036">
        <v>114.62785714285715</v>
      </c>
    </row>
    <row r="1037" spans="1:5" x14ac:dyDescent="0.2">
      <c r="A1037" t="s">
        <v>976</v>
      </c>
      <c r="B1037" t="s">
        <v>1020</v>
      </c>
      <c r="D1037" t="str">
        <f t="shared" si="16"/>
        <v>KS - Pottawatomie County</v>
      </c>
      <c r="E1037">
        <v>108.5472</v>
      </c>
    </row>
    <row r="1038" spans="1:5" x14ac:dyDescent="0.2">
      <c r="A1038" t="s">
        <v>976</v>
      </c>
      <c r="B1038" t="s">
        <v>1021</v>
      </c>
      <c r="D1038" t="str">
        <f t="shared" si="16"/>
        <v>KS - Pratt County</v>
      </c>
      <c r="E1038">
        <v>111.574</v>
      </c>
    </row>
    <row r="1039" spans="1:5" x14ac:dyDescent="0.2">
      <c r="A1039" t="s">
        <v>976</v>
      </c>
      <c r="B1039" t="s">
        <v>1022</v>
      </c>
      <c r="D1039" t="str">
        <f t="shared" si="16"/>
        <v>KS - Rawlins County</v>
      </c>
      <c r="E1039">
        <v>115.944</v>
      </c>
    </row>
    <row r="1040" spans="1:5" x14ac:dyDescent="0.2">
      <c r="A1040" t="s">
        <v>976</v>
      </c>
      <c r="B1040" t="s">
        <v>1023</v>
      </c>
      <c r="D1040" t="str">
        <f t="shared" si="16"/>
        <v>KS - Reno County</v>
      </c>
      <c r="E1040">
        <v>111.44187931034483</v>
      </c>
    </row>
    <row r="1041" spans="1:5" x14ac:dyDescent="0.2">
      <c r="A1041" t="s">
        <v>976</v>
      </c>
      <c r="B1041" t="s">
        <v>1024</v>
      </c>
      <c r="D1041" t="str">
        <f t="shared" si="16"/>
        <v>KS - Republic County</v>
      </c>
      <c r="E1041">
        <v>116.09357142857142</v>
      </c>
    </row>
    <row r="1042" spans="1:5" x14ac:dyDescent="0.2">
      <c r="A1042" t="s">
        <v>976</v>
      </c>
      <c r="B1042" t="s">
        <v>1025</v>
      </c>
      <c r="D1042" t="str">
        <f t="shared" si="16"/>
        <v>KS - Rice County</v>
      </c>
      <c r="E1042">
        <v>114.13718181818182</v>
      </c>
    </row>
    <row r="1043" spans="1:5" x14ac:dyDescent="0.2">
      <c r="A1043" t="s">
        <v>976</v>
      </c>
      <c r="B1043" t="s">
        <v>1026</v>
      </c>
      <c r="D1043" t="str">
        <f t="shared" si="16"/>
        <v>KS - Riley County</v>
      </c>
      <c r="E1043">
        <v>107.29260000000002</v>
      </c>
    </row>
    <row r="1044" spans="1:5" x14ac:dyDescent="0.2">
      <c r="A1044" t="s">
        <v>976</v>
      </c>
      <c r="B1044" t="s">
        <v>1027</v>
      </c>
      <c r="D1044" t="str">
        <f t="shared" si="16"/>
        <v>KS - Rooks County</v>
      </c>
      <c r="E1044">
        <v>116.75159999999998</v>
      </c>
    </row>
    <row r="1045" spans="1:5" x14ac:dyDescent="0.2">
      <c r="A1045" t="s">
        <v>976</v>
      </c>
      <c r="B1045" t="s">
        <v>961</v>
      </c>
      <c r="D1045" t="str">
        <f t="shared" si="16"/>
        <v>KS - Rush County</v>
      </c>
      <c r="E1045">
        <v>116.56574999999999</v>
      </c>
    </row>
    <row r="1046" spans="1:5" x14ac:dyDescent="0.2">
      <c r="A1046" t="s">
        <v>976</v>
      </c>
      <c r="B1046" t="s">
        <v>422</v>
      </c>
      <c r="D1046" t="str">
        <f t="shared" si="16"/>
        <v>KS - Russell County</v>
      </c>
      <c r="E1046">
        <v>115.41689999999998</v>
      </c>
    </row>
    <row r="1047" spans="1:5" x14ac:dyDescent="0.2">
      <c r="A1047" t="s">
        <v>976</v>
      </c>
      <c r="B1047" t="s">
        <v>495</v>
      </c>
      <c r="D1047" t="str">
        <f t="shared" si="16"/>
        <v>KS - Saline County</v>
      </c>
      <c r="E1047">
        <v>108.47559999999999</v>
      </c>
    </row>
    <row r="1048" spans="1:5" x14ac:dyDescent="0.2">
      <c r="A1048" t="s">
        <v>976</v>
      </c>
      <c r="B1048" t="s">
        <v>496</v>
      </c>
      <c r="D1048" t="str">
        <f t="shared" si="16"/>
        <v>KS - Scott County</v>
      </c>
      <c r="E1048">
        <v>109.5585</v>
      </c>
    </row>
    <row r="1049" spans="1:5" x14ac:dyDescent="0.2">
      <c r="A1049" t="s">
        <v>976</v>
      </c>
      <c r="B1049" t="s">
        <v>615</v>
      </c>
      <c r="D1049" t="str">
        <f t="shared" si="16"/>
        <v>KS - Sedgwick County</v>
      </c>
      <c r="E1049">
        <v>108.44231767955803</v>
      </c>
    </row>
    <row r="1050" spans="1:5" x14ac:dyDescent="0.2">
      <c r="A1050" t="s">
        <v>976</v>
      </c>
      <c r="B1050" t="s">
        <v>1028</v>
      </c>
      <c r="D1050" t="str">
        <f t="shared" si="16"/>
        <v>KS - Seward County</v>
      </c>
      <c r="E1050">
        <v>110.42047058823532</v>
      </c>
    </row>
    <row r="1051" spans="1:5" x14ac:dyDescent="0.2">
      <c r="A1051" t="s">
        <v>976</v>
      </c>
      <c r="B1051" t="s">
        <v>1029</v>
      </c>
      <c r="D1051" t="str">
        <f t="shared" si="16"/>
        <v>KS - Shawnee County</v>
      </c>
      <c r="E1051">
        <v>109.35963779527563</v>
      </c>
    </row>
    <row r="1052" spans="1:5" x14ac:dyDescent="0.2">
      <c r="A1052" t="s">
        <v>976</v>
      </c>
      <c r="B1052" t="s">
        <v>1030</v>
      </c>
      <c r="D1052" t="str">
        <f t="shared" si="16"/>
        <v>KS - Sheridan County</v>
      </c>
      <c r="E1052">
        <v>113.202</v>
      </c>
    </row>
    <row r="1053" spans="1:5" x14ac:dyDescent="0.2">
      <c r="A1053" t="s">
        <v>976</v>
      </c>
      <c r="B1053" t="s">
        <v>1031</v>
      </c>
      <c r="D1053" t="str">
        <f t="shared" si="16"/>
        <v>KS - Sherman County</v>
      </c>
      <c r="E1053">
        <v>110.86875000000001</v>
      </c>
    </row>
    <row r="1054" spans="1:5" x14ac:dyDescent="0.2">
      <c r="A1054" t="s">
        <v>976</v>
      </c>
      <c r="B1054" t="s">
        <v>1032</v>
      </c>
      <c r="D1054" t="str">
        <f t="shared" si="16"/>
        <v>KS - Smith County</v>
      </c>
      <c r="E1054">
        <v>116.24760000000001</v>
      </c>
    </row>
    <row r="1055" spans="1:5" x14ac:dyDescent="0.2">
      <c r="A1055" t="s">
        <v>976</v>
      </c>
      <c r="B1055" t="s">
        <v>1033</v>
      </c>
      <c r="D1055" t="str">
        <f t="shared" si="16"/>
        <v>KS - Stafford County</v>
      </c>
      <c r="E1055">
        <v>116.27549999999999</v>
      </c>
    </row>
    <row r="1056" spans="1:5" x14ac:dyDescent="0.2">
      <c r="A1056" t="s">
        <v>976</v>
      </c>
      <c r="B1056" t="s">
        <v>1034</v>
      </c>
      <c r="D1056" t="str">
        <f t="shared" si="16"/>
        <v>KS - Stanton County</v>
      </c>
      <c r="E1056">
        <v>108.99000000000001</v>
      </c>
    </row>
    <row r="1057" spans="1:5" x14ac:dyDescent="0.2">
      <c r="A1057" t="s">
        <v>976</v>
      </c>
      <c r="B1057" t="s">
        <v>1035</v>
      </c>
      <c r="D1057" t="str">
        <f t="shared" si="16"/>
        <v>KS - Stevens County</v>
      </c>
      <c r="E1057">
        <v>107.82539999999999</v>
      </c>
    </row>
    <row r="1058" spans="1:5" x14ac:dyDescent="0.2">
      <c r="A1058" t="s">
        <v>976</v>
      </c>
      <c r="B1058" t="s">
        <v>1036</v>
      </c>
      <c r="D1058" t="str">
        <f t="shared" si="16"/>
        <v>KS - Sumner County</v>
      </c>
      <c r="E1058">
        <v>110.8388076923077</v>
      </c>
    </row>
    <row r="1059" spans="1:5" x14ac:dyDescent="0.2">
      <c r="A1059" t="s">
        <v>976</v>
      </c>
      <c r="B1059" t="s">
        <v>775</v>
      </c>
      <c r="D1059" t="str">
        <f t="shared" si="16"/>
        <v>KS - Thomas County</v>
      </c>
      <c r="E1059">
        <v>109.58400000000002</v>
      </c>
    </row>
    <row r="1060" spans="1:5" x14ac:dyDescent="0.2">
      <c r="A1060" t="s">
        <v>976</v>
      </c>
      <c r="B1060" t="s">
        <v>1037</v>
      </c>
      <c r="D1060" t="str">
        <f t="shared" si="16"/>
        <v>KS - Trego County</v>
      </c>
      <c r="E1060">
        <v>114.7788</v>
      </c>
    </row>
    <row r="1061" spans="1:5" x14ac:dyDescent="0.2">
      <c r="A1061" t="s">
        <v>976</v>
      </c>
      <c r="B1061" t="s">
        <v>1038</v>
      </c>
      <c r="D1061" t="str">
        <f t="shared" si="16"/>
        <v>KS - Wabaunsee County</v>
      </c>
      <c r="E1061">
        <v>109.82474999999999</v>
      </c>
    </row>
    <row r="1062" spans="1:5" x14ac:dyDescent="0.2">
      <c r="A1062" t="s">
        <v>976</v>
      </c>
      <c r="B1062" t="s">
        <v>1039</v>
      </c>
      <c r="D1062" t="str">
        <f t="shared" si="16"/>
        <v>KS - Wallace County</v>
      </c>
      <c r="E1062">
        <v>114.075</v>
      </c>
    </row>
    <row r="1063" spans="1:5" x14ac:dyDescent="0.2">
      <c r="A1063" t="s">
        <v>976</v>
      </c>
      <c r="B1063" t="s">
        <v>430</v>
      </c>
      <c r="D1063" t="str">
        <f t="shared" si="16"/>
        <v>KS - Washington County</v>
      </c>
      <c r="E1063">
        <v>117.09</v>
      </c>
    </row>
    <row r="1064" spans="1:5" x14ac:dyDescent="0.2">
      <c r="A1064" t="s">
        <v>976</v>
      </c>
      <c r="B1064" t="s">
        <v>1040</v>
      </c>
      <c r="D1064" t="str">
        <f t="shared" si="16"/>
        <v>KS - Wichita County</v>
      </c>
      <c r="E1064">
        <v>112.92900000000002</v>
      </c>
    </row>
    <row r="1065" spans="1:5" x14ac:dyDescent="0.2">
      <c r="A1065" t="s">
        <v>976</v>
      </c>
      <c r="B1065" t="s">
        <v>1041</v>
      </c>
      <c r="D1065" t="str">
        <f t="shared" si="16"/>
        <v>KS - Wilson County</v>
      </c>
      <c r="E1065">
        <v>116.12774999999999</v>
      </c>
    </row>
    <row r="1066" spans="1:5" x14ac:dyDescent="0.2">
      <c r="A1066" t="s">
        <v>976</v>
      </c>
      <c r="B1066" t="s">
        <v>1042</v>
      </c>
      <c r="D1066" t="str">
        <f t="shared" si="16"/>
        <v>KS - Woodson County</v>
      </c>
      <c r="E1066">
        <v>117.3546</v>
      </c>
    </row>
    <row r="1067" spans="1:5" x14ac:dyDescent="0.2">
      <c r="A1067" t="s">
        <v>976</v>
      </c>
      <c r="B1067" t="s">
        <v>1043</v>
      </c>
      <c r="D1067" t="str">
        <f t="shared" si="16"/>
        <v>KS - Wyandotte County</v>
      </c>
      <c r="E1067">
        <v>113.11316129032258</v>
      </c>
    </row>
    <row r="1068" spans="1:5" x14ac:dyDescent="0.2">
      <c r="A1068" t="s">
        <v>1044</v>
      </c>
      <c r="B1068" t="s">
        <v>800</v>
      </c>
      <c r="D1068" t="str">
        <f t="shared" si="16"/>
        <v>KY - Adair County</v>
      </c>
      <c r="E1068">
        <v>114.42959999999999</v>
      </c>
    </row>
    <row r="1069" spans="1:5" x14ac:dyDescent="0.2">
      <c r="A1069" t="s">
        <v>1044</v>
      </c>
      <c r="B1069" t="s">
        <v>937</v>
      </c>
      <c r="D1069" t="str">
        <f t="shared" si="16"/>
        <v>KY - Allen County</v>
      </c>
      <c r="E1069">
        <v>112.161</v>
      </c>
    </row>
    <row r="1070" spans="1:5" x14ac:dyDescent="0.2">
      <c r="A1070" t="s">
        <v>1044</v>
      </c>
      <c r="B1070" t="s">
        <v>977</v>
      </c>
      <c r="D1070" t="str">
        <f t="shared" si="16"/>
        <v>KY - Anderson County</v>
      </c>
      <c r="E1070">
        <v>106.55399999999999</v>
      </c>
    </row>
    <row r="1071" spans="1:5" x14ac:dyDescent="0.2">
      <c r="A1071" t="s">
        <v>1044</v>
      </c>
      <c r="B1071" t="s">
        <v>1045</v>
      </c>
      <c r="D1071" t="str">
        <f t="shared" si="16"/>
        <v>KY - Ballard County</v>
      </c>
      <c r="E1071">
        <v>112.429125</v>
      </c>
    </row>
    <row r="1072" spans="1:5" x14ac:dyDescent="0.2">
      <c r="A1072" t="s">
        <v>1044</v>
      </c>
      <c r="B1072" t="s">
        <v>1046</v>
      </c>
      <c r="D1072" t="str">
        <f t="shared" si="16"/>
        <v>KY - Barren County</v>
      </c>
      <c r="E1072">
        <v>110.88476470588238</v>
      </c>
    </row>
    <row r="1073" spans="1:5" x14ac:dyDescent="0.2">
      <c r="A1073" t="s">
        <v>1044</v>
      </c>
      <c r="B1073" t="s">
        <v>1047</v>
      </c>
      <c r="D1073" t="str">
        <f t="shared" si="16"/>
        <v>KY - Bath County</v>
      </c>
      <c r="E1073">
        <v>113.0112</v>
      </c>
    </row>
    <row r="1074" spans="1:5" x14ac:dyDescent="0.2">
      <c r="A1074" t="s">
        <v>1044</v>
      </c>
      <c r="B1074" t="s">
        <v>1048</v>
      </c>
      <c r="D1074" t="str">
        <f t="shared" si="16"/>
        <v>KY - Bell County</v>
      </c>
      <c r="E1074">
        <v>116.75153571428572</v>
      </c>
    </row>
    <row r="1075" spans="1:5" x14ac:dyDescent="0.2">
      <c r="A1075" t="s">
        <v>1044</v>
      </c>
      <c r="B1075" t="s">
        <v>454</v>
      </c>
      <c r="D1075" t="str">
        <f t="shared" si="16"/>
        <v>KY - Boone County</v>
      </c>
      <c r="E1075">
        <v>97.580377358490566</v>
      </c>
    </row>
    <row r="1076" spans="1:5" x14ac:dyDescent="0.2">
      <c r="A1076" t="s">
        <v>1044</v>
      </c>
      <c r="B1076" t="s">
        <v>981</v>
      </c>
      <c r="D1076" t="str">
        <f t="shared" si="16"/>
        <v>KY - Bourbon County</v>
      </c>
      <c r="E1076">
        <v>108.36500000000001</v>
      </c>
    </row>
    <row r="1077" spans="1:5" x14ac:dyDescent="0.2">
      <c r="A1077" t="s">
        <v>1044</v>
      </c>
      <c r="B1077" t="s">
        <v>1049</v>
      </c>
      <c r="D1077" t="str">
        <f t="shared" si="16"/>
        <v>KY - Boyd County</v>
      </c>
      <c r="E1077">
        <v>110.56310526315792</v>
      </c>
    </row>
    <row r="1078" spans="1:5" x14ac:dyDescent="0.2">
      <c r="A1078" t="s">
        <v>1044</v>
      </c>
      <c r="B1078" t="s">
        <v>1050</v>
      </c>
      <c r="D1078" t="str">
        <f t="shared" si="16"/>
        <v>KY - Boyle County</v>
      </c>
      <c r="E1078">
        <v>108.58581818181818</v>
      </c>
    </row>
    <row r="1079" spans="1:5" x14ac:dyDescent="0.2">
      <c r="A1079" t="s">
        <v>1044</v>
      </c>
      <c r="B1079" t="s">
        <v>1051</v>
      </c>
      <c r="D1079" t="str">
        <f t="shared" si="16"/>
        <v>KY - Bracken County</v>
      </c>
      <c r="E1079">
        <v>110.90475000000001</v>
      </c>
    </row>
    <row r="1080" spans="1:5" x14ac:dyDescent="0.2">
      <c r="A1080" t="s">
        <v>1044</v>
      </c>
      <c r="B1080" t="s">
        <v>1052</v>
      </c>
      <c r="D1080" t="str">
        <f t="shared" si="16"/>
        <v>KY - Breathitt County</v>
      </c>
      <c r="E1080">
        <v>116.52240000000002</v>
      </c>
    </row>
    <row r="1081" spans="1:5" x14ac:dyDescent="0.2">
      <c r="A1081" t="s">
        <v>1044</v>
      </c>
      <c r="B1081" t="s">
        <v>1053</v>
      </c>
      <c r="D1081" t="str">
        <f t="shared" si="16"/>
        <v>KY - Breckinridge County</v>
      </c>
      <c r="E1081">
        <v>112.59899999999999</v>
      </c>
    </row>
    <row r="1082" spans="1:5" x14ac:dyDescent="0.2">
      <c r="A1082" t="s">
        <v>1044</v>
      </c>
      <c r="B1082" t="s">
        <v>1054</v>
      </c>
      <c r="D1082" t="str">
        <f t="shared" si="16"/>
        <v>KY - Bullitt County</v>
      </c>
      <c r="E1082">
        <v>104.22411428571429</v>
      </c>
    </row>
    <row r="1083" spans="1:5" x14ac:dyDescent="0.2">
      <c r="A1083" t="s">
        <v>1044</v>
      </c>
      <c r="B1083" t="s">
        <v>372</v>
      </c>
      <c r="D1083" t="str">
        <f t="shared" si="16"/>
        <v>KY - Butler County</v>
      </c>
      <c r="E1083">
        <v>113.17800000000001</v>
      </c>
    </row>
    <row r="1084" spans="1:5" x14ac:dyDescent="0.2">
      <c r="A1084" t="s">
        <v>1044</v>
      </c>
      <c r="B1084" t="s">
        <v>1055</v>
      </c>
      <c r="D1084" t="str">
        <f t="shared" si="16"/>
        <v>KY - Caldwell County</v>
      </c>
      <c r="E1084">
        <v>114.43574999999998</v>
      </c>
    </row>
    <row r="1085" spans="1:5" x14ac:dyDescent="0.2">
      <c r="A1085" t="s">
        <v>1044</v>
      </c>
      <c r="B1085" t="s">
        <v>1056</v>
      </c>
      <c r="D1085" t="str">
        <f t="shared" si="16"/>
        <v>KY - Calloway County</v>
      </c>
      <c r="E1085">
        <v>109.12996551724136</v>
      </c>
    </row>
    <row r="1086" spans="1:5" x14ac:dyDescent="0.2">
      <c r="A1086" t="s">
        <v>1044</v>
      </c>
      <c r="B1086" t="s">
        <v>1057</v>
      </c>
      <c r="D1086" t="str">
        <f t="shared" si="16"/>
        <v>KY - Campbell County</v>
      </c>
      <c r="E1086">
        <v>105.48717567567569</v>
      </c>
    </row>
    <row r="1087" spans="1:5" x14ac:dyDescent="0.2">
      <c r="A1087" t="s">
        <v>1044</v>
      </c>
      <c r="B1087" t="s">
        <v>1058</v>
      </c>
      <c r="D1087" t="str">
        <f t="shared" si="16"/>
        <v>KY - Carlisle County</v>
      </c>
      <c r="E1087">
        <v>115.1892</v>
      </c>
    </row>
    <row r="1088" spans="1:5" x14ac:dyDescent="0.2">
      <c r="A1088" t="s">
        <v>1044</v>
      </c>
      <c r="B1088" t="s">
        <v>456</v>
      </c>
      <c r="D1088" t="str">
        <f t="shared" si="16"/>
        <v>KY - Carroll County</v>
      </c>
      <c r="E1088">
        <v>109.2384</v>
      </c>
    </row>
    <row r="1089" spans="1:5" x14ac:dyDescent="0.2">
      <c r="A1089" t="s">
        <v>1044</v>
      </c>
      <c r="B1089" t="s">
        <v>1059</v>
      </c>
      <c r="D1089" t="str">
        <f t="shared" si="16"/>
        <v>KY - Carter County</v>
      </c>
      <c r="E1089">
        <v>114.41069999999999</v>
      </c>
    </row>
    <row r="1090" spans="1:5" x14ac:dyDescent="0.2">
      <c r="A1090" t="s">
        <v>1044</v>
      </c>
      <c r="B1090" t="s">
        <v>1060</v>
      </c>
      <c r="D1090" t="str">
        <f t="shared" si="16"/>
        <v>KY - Casey County</v>
      </c>
      <c r="E1090">
        <v>116.59435714285715</v>
      </c>
    </row>
    <row r="1091" spans="1:5" x14ac:dyDescent="0.2">
      <c r="A1091" t="s">
        <v>1044</v>
      </c>
      <c r="B1091" t="s">
        <v>892</v>
      </c>
      <c r="D1091" t="str">
        <f t="shared" ref="D1091:D1154" si="17">A1091&amp;" - "&amp;B1091</f>
        <v>KY - Christian County</v>
      </c>
      <c r="E1091">
        <v>111.31491891891892</v>
      </c>
    </row>
    <row r="1092" spans="1:5" x14ac:dyDescent="0.2">
      <c r="A1092" t="s">
        <v>1044</v>
      </c>
      <c r="B1092" t="s">
        <v>458</v>
      </c>
      <c r="D1092" t="str">
        <f t="shared" si="17"/>
        <v>KY - Clark County</v>
      </c>
      <c r="E1092">
        <v>106.47761538461538</v>
      </c>
    </row>
    <row r="1093" spans="1:5" x14ac:dyDescent="0.2">
      <c r="A1093" t="s">
        <v>1044</v>
      </c>
      <c r="B1093" t="s">
        <v>379</v>
      </c>
      <c r="D1093" t="str">
        <f t="shared" si="17"/>
        <v>KY - Clay County</v>
      </c>
      <c r="E1093">
        <v>118.47694736842105</v>
      </c>
    </row>
    <row r="1094" spans="1:5" x14ac:dyDescent="0.2">
      <c r="A1094" t="s">
        <v>1044</v>
      </c>
      <c r="B1094" t="s">
        <v>812</v>
      </c>
      <c r="D1094" t="str">
        <f t="shared" si="17"/>
        <v>KY - Clinton County</v>
      </c>
      <c r="E1094">
        <v>116.872</v>
      </c>
    </row>
    <row r="1095" spans="1:5" x14ac:dyDescent="0.2">
      <c r="A1095" t="s">
        <v>1044</v>
      </c>
      <c r="B1095" t="s">
        <v>464</v>
      </c>
      <c r="D1095" t="str">
        <f t="shared" si="17"/>
        <v>KY - Crittenden County</v>
      </c>
      <c r="E1095">
        <v>114.13440000000003</v>
      </c>
    </row>
    <row r="1096" spans="1:5" x14ac:dyDescent="0.2">
      <c r="A1096" t="s">
        <v>1044</v>
      </c>
      <c r="B1096" t="s">
        <v>894</v>
      </c>
      <c r="D1096" t="str">
        <f t="shared" si="17"/>
        <v>KY - Cumberland County</v>
      </c>
      <c r="E1096">
        <v>116.24625</v>
      </c>
    </row>
    <row r="1097" spans="1:5" x14ac:dyDescent="0.2">
      <c r="A1097" t="s">
        <v>1044</v>
      </c>
      <c r="B1097" t="s">
        <v>940</v>
      </c>
      <c r="D1097" t="str">
        <f t="shared" si="17"/>
        <v>KY - Daviess County</v>
      </c>
      <c r="E1097">
        <v>108.13578260869569</v>
      </c>
    </row>
    <row r="1098" spans="1:5" x14ac:dyDescent="0.2">
      <c r="A1098" t="s">
        <v>1044</v>
      </c>
      <c r="B1098" t="s">
        <v>1061</v>
      </c>
      <c r="D1098" t="str">
        <f t="shared" si="17"/>
        <v>KY - Edmonson County</v>
      </c>
      <c r="E1098">
        <v>113.89800000000001</v>
      </c>
    </row>
    <row r="1099" spans="1:5" x14ac:dyDescent="0.2">
      <c r="A1099" t="s">
        <v>1044</v>
      </c>
      <c r="B1099" t="s">
        <v>1062</v>
      </c>
      <c r="D1099" t="str">
        <f t="shared" si="17"/>
        <v>KY - Elliott County</v>
      </c>
      <c r="E1099">
        <v>115.81762499999999</v>
      </c>
    </row>
    <row r="1100" spans="1:5" x14ac:dyDescent="0.2">
      <c r="A1100" t="s">
        <v>1044</v>
      </c>
      <c r="B1100" t="s">
        <v>1063</v>
      </c>
      <c r="D1100" t="str">
        <f t="shared" si="17"/>
        <v>KY - Estill County</v>
      </c>
      <c r="E1100">
        <v>116.00925000000001</v>
      </c>
    </row>
    <row r="1101" spans="1:5" x14ac:dyDescent="0.2">
      <c r="A1101" t="s">
        <v>1044</v>
      </c>
      <c r="B1101" t="s">
        <v>394</v>
      </c>
      <c r="D1101" t="str">
        <f t="shared" si="17"/>
        <v>KY - Fayette County</v>
      </c>
      <c r="E1101">
        <v>102.27079591836734</v>
      </c>
    </row>
    <row r="1102" spans="1:5" x14ac:dyDescent="0.2">
      <c r="A1102" t="s">
        <v>1044</v>
      </c>
      <c r="B1102" t="s">
        <v>1064</v>
      </c>
      <c r="D1102" t="str">
        <f t="shared" si="17"/>
        <v>KY - Fleming County</v>
      </c>
      <c r="E1102">
        <v>113.30590909090907</v>
      </c>
    </row>
    <row r="1103" spans="1:5" x14ac:dyDescent="0.2">
      <c r="A1103" t="s">
        <v>1044</v>
      </c>
      <c r="B1103" t="s">
        <v>726</v>
      </c>
      <c r="D1103" t="str">
        <f t="shared" si="17"/>
        <v>KY - Floyd County</v>
      </c>
      <c r="E1103">
        <v>115.64271428571431</v>
      </c>
    </row>
    <row r="1104" spans="1:5" x14ac:dyDescent="0.2">
      <c r="A1104" t="s">
        <v>1044</v>
      </c>
      <c r="B1104" t="s">
        <v>395</v>
      </c>
      <c r="D1104" t="str">
        <f t="shared" si="17"/>
        <v>KY - Franklin County</v>
      </c>
      <c r="E1104">
        <v>105.90844736842105</v>
      </c>
    </row>
    <row r="1105" spans="1:5" x14ac:dyDescent="0.2">
      <c r="A1105" t="s">
        <v>1044</v>
      </c>
      <c r="B1105" t="s">
        <v>469</v>
      </c>
      <c r="D1105" t="str">
        <f t="shared" si="17"/>
        <v>KY - Fulton County</v>
      </c>
      <c r="E1105">
        <v>115.6455</v>
      </c>
    </row>
    <row r="1106" spans="1:5" x14ac:dyDescent="0.2">
      <c r="A1106" t="s">
        <v>1044</v>
      </c>
      <c r="B1106" t="s">
        <v>900</v>
      </c>
      <c r="D1106" t="str">
        <f t="shared" si="17"/>
        <v>KY - Gallatin County</v>
      </c>
      <c r="E1106">
        <v>108.00675000000001</v>
      </c>
    </row>
    <row r="1107" spans="1:5" x14ac:dyDescent="0.2">
      <c r="A1107" t="s">
        <v>1044</v>
      </c>
      <c r="B1107" t="s">
        <v>1065</v>
      </c>
      <c r="D1107" t="str">
        <f t="shared" si="17"/>
        <v>KY - Garrard County</v>
      </c>
      <c r="E1107">
        <v>109.032</v>
      </c>
    </row>
    <row r="1108" spans="1:5" x14ac:dyDescent="0.2">
      <c r="A1108" t="s">
        <v>1044</v>
      </c>
      <c r="B1108" t="s">
        <v>471</v>
      </c>
      <c r="D1108" t="str">
        <f t="shared" si="17"/>
        <v>KY - Grant County</v>
      </c>
      <c r="E1108">
        <v>106.7817857142857</v>
      </c>
    </row>
    <row r="1109" spans="1:5" x14ac:dyDescent="0.2">
      <c r="A1109" t="s">
        <v>1044</v>
      </c>
      <c r="B1109" t="s">
        <v>1066</v>
      </c>
      <c r="D1109" t="str">
        <f t="shared" si="17"/>
        <v>KY - Graves County</v>
      </c>
      <c r="E1109">
        <v>112.53413793103445</v>
      </c>
    </row>
    <row r="1110" spans="1:5" x14ac:dyDescent="0.2">
      <c r="A1110" t="s">
        <v>1044</v>
      </c>
      <c r="B1110" t="s">
        <v>1067</v>
      </c>
      <c r="D1110" t="str">
        <f t="shared" si="17"/>
        <v>KY - Grayson County</v>
      </c>
      <c r="E1110">
        <v>113.09972727272726</v>
      </c>
    </row>
    <row r="1111" spans="1:5" x14ac:dyDescent="0.2">
      <c r="A1111" t="s">
        <v>1044</v>
      </c>
      <c r="B1111" t="s">
        <v>1068</v>
      </c>
      <c r="D1111" t="str">
        <f t="shared" si="17"/>
        <v>KY - Green County</v>
      </c>
      <c r="E1111">
        <v>115.09363636363636</v>
      </c>
    </row>
    <row r="1112" spans="1:5" x14ac:dyDescent="0.2">
      <c r="A1112" t="s">
        <v>1044</v>
      </c>
      <c r="B1112" t="s">
        <v>1069</v>
      </c>
      <c r="D1112" t="str">
        <f t="shared" si="17"/>
        <v>KY - Greenup County</v>
      </c>
      <c r="E1112">
        <v>110.71440000000001</v>
      </c>
    </row>
    <row r="1113" spans="1:5" x14ac:dyDescent="0.2">
      <c r="A1113" t="s">
        <v>1044</v>
      </c>
      <c r="B1113" t="s">
        <v>736</v>
      </c>
      <c r="D1113" t="str">
        <f t="shared" si="17"/>
        <v>KY - Hancock County</v>
      </c>
      <c r="E1113">
        <v>109.53</v>
      </c>
    </row>
    <row r="1114" spans="1:5" x14ac:dyDescent="0.2">
      <c r="A1114" t="s">
        <v>1044</v>
      </c>
      <c r="B1114" t="s">
        <v>821</v>
      </c>
      <c r="D1114" t="str">
        <f t="shared" si="17"/>
        <v>KY - Hardin County</v>
      </c>
      <c r="E1114">
        <v>107.82450000000004</v>
      </c>
    </row>
    <row r="1115" spans="1:5" x14ac:dyDescent="0.2">
      <c r="A1115" t="s">
        <v>1044</v>
      </c>
      <c r="B1115" t="s">
        <v>1070</v>
      </c>
      <c r="D1115" t="str">
        <f t="shared" si="17"/>
        <v>KY - Harlan County</v>
      </c>
      <c r="E1115">
        <v>117.77050000000001</v>
      </c>
    </row>
    <row r="1116" spans="1:5" x14ac:dyDescent="0.2">
      <c r="A1116" t="s">
        <v>1044</v>
      </c>
      <c r="B1116" t="s">
        <v>822</v>
      </c>
      <c r="D1116" t="str">
        <f t="shared" si="17"/>
        <v>KY - Harrison County</v>
      </c>
      <c r="E1116">
        <v>109.20535714285715</v>
      </c>
    </row>
    <row r="1117" spans="1:5" x14ac:dyDescent="0.2">
      <c r="A1117" t="s">
        <v>1044</v>
      </c>
      <c r="B1117" t="s">
        <v>739</v>
      </c>
      <c r="D1117" t="str">
        <f t="shared" si="17"/>
        <v>KY - Hart County</v>
      </c>
      <c r="E1117">
        <v>114.20043750000001</v>
      </c>
    </row>
    <row r="1118" spans="1:5" x14ac:dyDescent="0.2">
      <c r="A1118" t="s">
        <v>1044</v>
      </c>
      <c r="B1118" t="s">
        <v>901</v>
      </c>
      <c r="D1118" t="str">
        <f t="shared" si="17"/>
        <v>KY - Henderson County</v>
      </c>
      <c r="E1118">
        <v>109.33762500000002</v>
      </c>
    </row>
    <row r="1119" spans="1:5" x14ac:dyDescent="0.2">
      <c r="A1119" t="s">
        <v>1044</v>
      </c>
      <c r="B1119" t="s">
        <v>399</v>
      </c>
      <c r="D1119" t="str">
        <f t="shared" si="17"/>
        <v>KY - Henry County</v>
      </c>
      <c r="E1119">
        <v>108.39461538461539</v>
      </c>
    </row>
    <row r="1120" spans="1:5" x14ac:dyDescent="0.2">
      <c r="A1120" t="s">
        <v>1044</v>
      </c>
      <c r="B1120" t="s">
        <v>1071</v>
      </c>
      <c r="D1120" t="str">
        <f t="shared" si="17"/>
        <v>KY - Hickman County</v>
      </c>
      <c r="E1120">
        <v>115.01549999999999</v>
      </c>
    </row>
    <row r="1121" spans="1:5" x14ac:dyDescent="0.2">
      <c r="A1121" t="s">
        <v>1044</v>
      </c>
      <c r="B1121" t="s">
        <v>1072</v>
      </c>
      <c r="D1121" t="str">
        <f t="shared" si="17"/>
        <v>KY - Hopkins County</v>
      </c>
      <c r="E1121">
        <v>114.19363636363637</v>
      </c>
    </row>
    <row r="1122" spans="1:5" x14ac:dyDescent="0.2">
      <c r="A1122" t="s">
        <v>1044</v>
      </c>
      <c r="B1122" t="s">
        <v>401</v>
      </c>
      <c r="D1122" t="str">
        <f t="shared" si="17"/>
        <v>KY - Jackson County</v>
      </c>
      <c r="E1122">
        <v>116.87481818181818</v>
      </c>
    </row>
    <row r="1123" spans="1:5" x14ac:dyDescent="0.2">
      <c r="A1123" t="s">
        <v>1044</v>
      </c>
      <c r="B1123" t="s">
        <v>402</v>
      </c>
      <c r="D1123" t="str">
        <f t="shared" si="17"/>
        <v>KY - Jefferson County</v>
      </c>
      <c r="E1123">
        <v>104.27216425992788</v>
      </c>
    </row>
    <row r="1124" spans="1:5" x14ac:dyDescent="0.2">
      <c r="A1124" t="s">
        <v>1044</v>
      </c>
      <c r="B1124" t="s">
        <v>1073</v>
      </c>
      <c r="D1124" t="str">
        <f t="shared" si="17"/>
        <v>KY - Jessamine County</v>
      </c>
      <c r="E1124">
        <v>103.55673913043475</v>
      </c>
    </row>
    <row r="1125" spans="1:5" x14ac:dyDescent="0.2">
      <c r="A1125" t="s">
        <v>1044</v>
      </c>
      <c r="B1125" t="s">
        <v>477</v>
      </c>
      <c r="D1125" t="str">
        <f t="shared" si="17"/>
        <v>KY - Johnson County</v>
      </c>
      <c r="E1125">
        <v>113.89005</v>
      </c>
    </row>
    <row r="1126" spans="1:5" x14ac:dyDescent="0.2">
      <c r="A1126" t="s">
        <v>1044</v>
      </c>
      <c r="B1126" t="s">
        <v>1074</v>
      </c>
      <c r="D1126" t="str">
        <f t="shared" si="17"/>
        <v>KY - Kenton County</v>
      </c>
      <c r="E1126">
        <v>103.98149999999997</v>
      </c>
    </row>
    <row r="1127" spans="1:5" x14ac:dyDescent="0.2">
      <c r="A1127" t="s">
        <v>1044</v>
      </c>
      <c r="B1127" t="s">
        <v>1075</v>
      </c>
      <c r="D1127" t="str">
        <f t="shared" si="17"/>
        <v>KY - Knott County</v>
      </c>
      <c r="E1127">
        <v>117.1253076923077</v>
      </c>
    </row>
    <row r="1128" spans="1:5" x14ac:dyDescent="0.2">
      <c r="A1128" t="s">
        <v>1044</v>
      </c>
      <c r="B1128" t="s">
        <v>908</v>
      </c>
      <c r="D1128" t="str">
        <f t="shared" si="17"/>
        <v>KY - Knox County</v>
      </c>
      <c r="E1128">
        <v>116.16833333333336</v>
      </c>
    </row>
    <row r="1129" spans="1:5" x14ac:dyDescent="0.2">
      <c r="A1129" t="s">
        <v>1044</v>
      </c>
      <c r="B1129" t="s">
        <v>1076</v>
      </c>
      <c r="D1129" t="str">
        <f t="shared" si="17"/>
        <v>KY - Larue County</v>
      </c>
      <c r="E1129">
        <v>110.74274999999999</v>
      </c>
    </row>
    <row r="1130" spans="1:5" x14ac:dyDescent="0.2">
      <c r="A1130" t="s">
        <v>1044</v>
      </c>
      <c r="B1130" t="s">
        <v>1077</v>
      </c>
      <c r="D1130" t="str">
        <f t="shared" si="17"/>
        <v>KY - Laurel County</v>
      </c>
      <c r="E1130">
        <v>111.72249999999998</v>
      </c>
    </row>
    <row r="1131" spans="1:5" x14ac:dyDescent="0.2">
      <c r="A1131" t="s">
        <v>1044</v>
      </c>
      <c r="B1131" t="s">
        <v>405</v>
      </c>
      <c r="D1131" t="str">
        <f t="shared" si="17"/>
        <v>KY - Lawrence County</v>
      </c>
      <c r="E1131">
        <v>116.5284</v>
      </c>
    </row>
    <row r="1132" spans="1:5" x14ac:dyDescent="0.2">
      <c r="A1132" t="s">
        <v>1044</v>
      </c>
      <c r="B1132" t="s">
        <v>406</v>
      </c>
      <c r="D1132" t="str">
        <f t="shared" si="17"/>
        <v>KY - Lee County</v>
      </c>
      <c r="E1132">
        <v>117.36128571428571</v>
      </c>
    </row>
    <row r="1133" spans="1:5" x14ac:dyDescent="0.2">
      <c r="A1133" t="s">
        <v>1044</v>
      </c>
      <c r="B1133" t="s">
        <v>1078</v>
      </c>
      <c r="D1133" t="str">
        <f t="shared" si="17"/>
        <v>KY - Leslie County</v>
      </c>
      <c r="E1133">
        <v>118.59225000000002</v>
      </c>
    </row>
    <row r="1134" spans="1:5" x14ac:dyDescent="0.2">
      <c r="A1134" t="s">
        <v>1044</v>
      </c>
      <c r="B1134" t="s">
        <v>1079</v>
      </c>
      <c r="D1134" t="str">
        <f t="shared" si="17"/>
        <v>KY - Letcher County</v>
      </c>
      <c r="E1134">
        <v>117.94949999999999</v>
      </c>
    </row>
    <row r="1135" spans="1:5" x14ac:dyDescent="0.2">
      <c r="A1135" t="s">
        <v>1044</v>
      </c>
      <c r="B1135" t="s">
        <v>875</v>
      </c>
      <c r="D1135" t="str">
        <f t="shared" si="17"/>
        <v>KY - Lewis County</v>
      </c>
      <c r="E1135">
        <v>117.51674999999999</v>
      </c>
    </row>
    <row r="1136" spans="1:5" x14ac:dyDescent="0.2">
      <c r="A1136" t="s">
        <v>1044</v>
      </c>
      <c r="B1136" t="s">
        <v>479</v>
      </c>
      <c r="D1136" t="str">
        <f t="shared" si="17"/>
        <v>KY - Lincoln County</v>
      </c>
      <c r="E1136">
        <v>113.75156250000001</v>
      </c>
    </row>
    <row r="1137" spans="1:5" x14ac:dyDescent="0.2">
      <c r="A1137" t="s">
        <v>1044</v>
      </c>
      <c r="B1137" t="s">
        <v>910</v>
      </c>
      <c r="D1137" t="str">
        <f t="shared" si="17"/>
        <v>KY - Livingston County</v>
      </c>
      <c r="E1137">
        <v>112.81199999999998</v>
      </c>
    </row>
    <row r="1138" spans="1:5" x14ac:dyDescent="0.2">
      <c r="A1138" t="s">
        <v>1044</v>
      </c>
      <c r="B1138" t="s">
        <v>481</v>
      </c>
      <c r="D1138" t="str">
        <f t="shared" si="17"/>
        <v>KY - Logan County</v>
      </c>
      <c r="E1138">
        <v>111.74142857142859</v>
      </c>
    </row>
    <row r="1139" spans="1:5" x14ac:dyDescent="0.2">
      <c r="A1139" t="s">
        <v>1044</v>
      </c>
      <c r="B1139" t="s">
        <v>830</v>
      </c>
      <c r="D1139" t="str">
        <f t="shared" si="17"/>
        <v>KY - Lyon County</v>
      </c>
      <c r="E1139">
        <v>109.065</v>
      </c>
    </row>
    <row r="1140" spans="1:5" x14ac:dyDescent="0.2">
      <c r="A1140" t="s">
        <v>1044</v>
      </c>
      <c r="B1140" t="s">
        <v>1080</v>
      </c>
      <c r="D1140" t="str">
        <f t="shared" si="17"/>
        <v>KY - McCracken County</v>
      </c>
      <c r="E1140">
        <v>109.41346551724138</v>
      </c>
    </row>
    <row r="1141" spans="1:5" x14ac:dyDescent="0.2">
      <c r="A1141" t="s">
        <v>1044</v>
      </c>
      <c r="B1141" t="s">
        <v>1081</v>
      </c>
      <c r="D1141" t="str">
        <f t="shared" si="17"/>
        <v>KY - McCreary County</v>
      </c>
      <c r="E1141">
        <v>118.09414285714287</v>
      </c>
    </row>
    <row r="1142" spans="1:5" x14ac:dyDescent="0.2">
      <c r="A1142" t="s">
        <v>1044</v>
      </c>
      <c r="B1142" t="s">
        <v>913</v>
      </c>
      <c r="D1142" t="str">
        <f t="shared" si="17"/>
        <v>KY - McLean County</v>
      </c>
      <c r="E1142">
        <v>113.824</v>
      </c>
    </row>
    <row r="1143" spans="1:5" x14ac:dyDescent="0.2">
      <c r="A1143" t="s">
        <v>1044</v>
      </c>
      <c r="B1143" t="s">
        <v>410</v>
      </c>
      <c r="D1143" t="str">
        <f t="shared" si="17"/>
        <v>KY - Madison County</v>
      </c>
      <c r="E1143">
        <v>108.02282926829268</v>
      </c>
    </row>
    <row r="1144" spans="1:5" x14ac:dyDescent="0.2">
      <c r="A1144" t="s">
        <v>1044</v>
      </c>
      <c r="B1144" t="s">
        <v>1082</v>
      </c>
      <c r="D1144" t="str">
        <f t="shared" si="17"/>
        <v>KY - Magoffin County</v>
      </c>
      <c r="E1144">
        <v>116.20124999999997</v>
      </c>
    </row>
    <row r="1145" spans="1:5" x14ac:dyDescent="0.2">
      <c r="A1145" t="s">
        <v>1044</v>
      </c>
      <c r="B1145" t="s">
        <v>412</v>
      </c>
      <c r="D1145" t="str">
        <f t="shared" si="17"/>
        <v>KY - Marion County</v>
      </c>
      <c r="E1145">
        <v>112.16879999999999</v>
      </c>
    </row>
    <row r="1146" spans="1:5" x14ac:dyDescent="0.2">
      <c r="A1146" t="s">
        <v>1044</v>
      </c>
      <c r="B1146" t="s">
        <v>413</v>
      </c>
      <c r="D1146" t="str">
        <f t="shared" si="17"/>
        <v>KY - Marshall County</v>
      </c>
      <c r="E1146">
        <v>108.16486363636368</v>
      </c>
    </row>
    <row r="1147" spans="1:5" x14ac:dyDescent="0.2">
      <c r="A1147" t="s">
        <v>1044</v>
      </c>
      <c r="B1147" t="s">
        <v>664</v>
      </c>
      <c r="D1147" t="str">
        <f t="shared" si="17"/>
        <v>KY - Martin County</v>
      </c>
      <c r="E1147">
        <v>116.06490000000001</v>
      </c>
    </row>
    <row r="1148" spans="1:5" x14ac:dyDescent="0.2">
      <c r="A1148" t="s">
        <v>1044</v>
      </c>
      <c r="B1148" t="s">
        <v>915</v>
      </c>
      <c r="D1148" t="str">
        <f t="shared" si="17"/>
        <v>KY - Mason County</v>
      </c>
      <c r="E1148">
        <v>111.08749999999999</v>
      </c>
    </row>
    <row r="1149" spans="1:5" x14ac:dyDescent="0.2">
      <c r="A1149" t="s">
        <v>1044</v>
      </c>
      <c r="B1149" t="s">
        <v>1009</v>
      </c>
      <c r="D1149" t="str">
        <f t="shared" si="17"/>
        <v>KY - Meade County</v>
      </c>
      <c r="E1149">
        <v>110.72700000000002</v>
      </c>
    </row>
    <row r="1150" spans="1:5" x14ac:dyDescent="0.2">
      <c r="A1150" t="s">
        <v>1044</v>
      </c>
      <c r="B1150" t="s">
        <v>1083</v>
      </c>
      <c r="D1150" t="str">
        <f t="shared" si="17"/>
        <v>KY - Menifee County</v>
      </c>
      <c r="E1150">
        <v>116.1144</v>
      </c>
    </row>
    <row r="1151" spans="1:5" x14ac:dyDescent="0.2">
      <c r="A1151" t="s">
        <v>1044</v>
      </c>
      <c r="B1151" t="s">
        <v>918</v>
      </c>
      <c r="D1151" t="str">
        <f t="shared" si="17"/>
        <v>KY - Mercer County</v>
      </c>
      <c r="E1151">
        <v>108.69564705882354</v>
      </c>
    </row>
    <row r="1152" spans="1:5" x14ac:dyDescent="0.2">
      <c r="A1152" t="s">
        <v>1044</v>
      </c>
      <c r="B1152" t="s">
        <v>1084</v>
      </c>
      <c r="D1152" t="str">
        <f t="shared" si="17"/>
        <v>KY - Metcalfe County</v>
      </c>
      <c r="E1152">
        <v>115.87410000000003</v>
      </c>
    </row>
    <row r="1153" spans="1:5" x14ac:dyDescent="0.2">
      <c r="A1153" t="s">
        <v>1044</v>
      </c>
      <c r="B1153" t="s">
        <v>415</v>
      </c>
      <c r="D1153" t="str">
        <f t="shared" si="17"/>
        <v>KY - Monroe County</v>
      </c>
      <c r="E1153">
        <v>115.38974999999999</v>
      </c>
    </row>
    <row r="1154" spans="1:5" x14ac:dyDescent="0.2">
      <c r="A1154" t="s">
        <v>1044</v>
      </c>
      <c r="B1154" t="s">
        <v>416</v>
      </c>
      <c r="D1154" t="str">
        <f t="shared" si="17"/>
        <v>KY - Montgomery County</v>
      </c>
      <c r="E1154">
        <v>109.87411764705884</v>
      </c>
    </row>
    <row r="1155" spans="1:5" x14ac:dyDescent="0.2">
      <c r="A1155" t="s">
        <v>1044</v>
      </c>
      <c r="B1155" t="s">
        <v>417</v>
      </c>
      <c r="D1155" t="str">
        <f t="shared" ref="D1155:D1218" si="18">A1155&amp;" - "&amp;B1155</f>
        <v>KY - Morgan County</v>
      </c>
      <c r="E1155">
        <v>115.61325000000001</v>
      </c>
    </row>
    <row r="1156" spans="1:5" x14ac:dyDescent="0.2">
      <c r="A1156" t="s">
        <v>1044</v>
      </c>
      <c r="B1156" t="s">
        <v>1085</v>
      </c>
      <c r="D1156" t="str">
        <f t="shared" si="18"/>
        <v>KY - Muhlenberg County</v>
      </c>
      <c r="E1156">
        <v>112.92503225806452</v>
      </c>
    </row>
    <row r="1157" spans="1:5" x14ac:dyDescent="0.2">
      <c r="A1157" t="s">
        <v>1044</v>
      </c>
      <c r="B1157" t="s">
        <v>1086</v>
      </c>
      <c r="D1157" t="str">
        <f t="shared" si="18"/>
        <v>KY - Nelson County</v>
      </c>
      <c r="E1157">
        <v>107.92963636363638</v>
      </c>
    </row>
    <row r="1158" spans="1:5" x14ac:dyDescent="0.2">
      <c r="A1158" t="s">
        <v>1044</v>
      </c>
      <c r="B1158" t="s">
        <v>1087</v>
      </c>
      <c r="D1158" t="str">
        <f t="shared" si="18"/>
        <v>KY - Nicholas County</v>
      </c>
      <c r="E1158">
        <v>113.7885</v>
      </c>
    </row>
    <row r="1159" spans="1:5" x14ac:dyDescent="0.2">
      <c r="A1159" t="s">
        <v>1044</v>
      </c>
      <c r="B1159" t="s">
        <v>955</v>
      </c>
      <c r="D1159" t="str">
        <f t="shared" si="18"/>
        <v>KY - Ohio County</v>
      </c>
      <c r="E1159">
        <v>113.63085000000001</v>
      </c>
    </row>
    <row r="1160" spans="1:5" x14ac:dyDescent="0.2">
      <c r="A1160" t="s">
        <v>1044</v>
      </c>
      <c r="B1160" t="s">
        <v>1088</v>
      </c>
      <c r="D1160" t="str">
        <f t="shared" si="18"/>
        <v>KY - Oldham County</v>
      </c>
      <c r="E1160">
        <v>92.340692307692308</v>
      </c>
    </row>
    <row r="1161" spans="1:5" x14ac:dyDescent="0.2">
      <c r="A1161" t="s">
        <v>1044</v>
      </c>
      <c r="B1161" t="s">
        <v>956</v>
      </c>
      <c r="D1161" t="str">
        <f t="shared" si="18"/>
        <v>KY - Owen County</v>
      </c>
      <c r="E1161">
        <v>110.816</v>
      </c>
    </row>
    <row r="1162" spans="1:5" x14ac:dyDescent="0.2">
      <c r="A1162" t="s">
        <v>1044</v>
      </c>
      <c r="B1162" t="s">
        <v>1089</v>
      </c>
      <c r="D1162" t="str">
        <f t="shared" si="18"/>
        <v>KY - Owsley County</v>
      </c>
      <c r="E1162">
        <v>120.24899999999998</v>
      </c>
    </row>
    <row r="1163" spans="1:5" x14ac:dyDescent="0.2">
      <c r="A1163" t="s">
        <v>1044</v>
      </c>
      <c r="B1163" t="s">
        <v>1090</v>
      </c>
      <c r="D1163" t="str">
        <f t="shared" si="18"/>
        <v>KY - Pendleton County</v>
      </c>
      <c r="E1163">
        <v>109.56518181818183</v>
      </c>
    </row>
    <row r="1164" spans="1:5" x14ac:dyDescent="0.2">
      <c r="A1164" t="s">
        <v>1044</v>
      </c>
      <c r="B1164" t="s">
        <v>418</v>
      </c>
      <c r="D1164" t="str">
        <f t="shared" si="18"/>
        <v>KY - Perry County</v>
      </c>
      <c r="E1164">
        <v>116.01071999999998</v>
      </c>
    </row>
    <row r="1165" spans="1:5" x14ac:dyDescent="0.2">
      <c r="A1165" t="s">
        <v>1044</v>
      </c>
      <c r="B1165" t="s">
        <v>420</v>
      </c>
      <c r="D1165" t="str">
        <f t="shared" si="18"/>
        <v>KY - Pike County</v>
      </c>
      <c r="E1165">
        <v>113.68745454545453</v>
      </c>
    </row>
    <row r="1166" spans="1:5" x14ac:dyDescent="0.2">
      <c r="A1166" t="s">
        <v>1044</v>
      </c>
      <c r="B1166" t="s">
        <v>1091</v>
      </c>
      <c r="D1166" t="str">
        <f t="shared" si="18"/>
        <v>KY - Powell County</v>
      </c>
      <c r="E1166">
        <v>113.53990909090909</v>
      </c>
    </row>
    <row r="1167" spans="1:5" x14ac:dyDescent="0.2">
      <c r="A1167" t="s">
        <v>1044</v>
      </c>
      <c r="B1167" t="s">
        <v>493</v>
      </c>
      <c r="D1167" t="str">
        <f t="shared" si="18"/>
        <v>KY - Pulaski County</v>
      </c>
      <c r="E1167">
        <v>112.76550000000002</v>
      </c>
    </row>
    <row r="1168" spans="1:5" x14ac:dyDescent="0.2">
      <c r="A1168" t="s">
        <v>1044</v>
      </c>
      <c r="B1168" t="s">
        <v>1092</v>
      </c>
      <c r="D1168" t="str">
        <f t="shared" si="18"/>
        <v>KY - Robertson County</v>
      </c>
      <c r="E1168">
        <v>113.5305</v>
      </c>
    </row>
    <row r="1169" spans="1:5" x14ac:dyDescent="0.2">
      <c r="A1169" t="s">
        <v>1044</v>
      </c>
      <c r="B1169" t="s">
        <v>1093</v>
      </c>
      <c r="D1169" t="str">
        <f t="shared" si="18"/>
        <v>KY - Rockcastle County</v>
      </c>
      <c r="E1169">
        <v>115.27407692307692</v>
      </c>
    </row>
    <row r="1170" spans="1:5" x14ac:dyDescent="0.2">
      <c r="A1170" t="s">
        <v>1044</v>
      </c>
      <c r="B1170" t="s">
        <v>1094</v>
      </c>
      <c r="D1170" t="str">
        <f t="shared" si="18"/>
        <v>KY - Rowan County</v>
      </c>
      <c r="E1170">
        <v>110.24200000000002</v>
      </c>
    </row>
    <row r="1171" spans="1:5" x14ac:dyDescent="0.2">
      <c r="A1171" t="s">
        <v>1044</v>
      </c>
      <c r="B1171" t="s">
        <v>422</v>
      </c>
      <c r="D1171" t="str">
        <f t="shared" si="18"/>
        <v>KY - Russell County</v>
      </c>
      <c r="E1171">
        <v>114.76005882352942</v>
      </c>
    </row>
    <row r="1172" spans="1:5" x14ac:dyDescent="0.2">
      <c r="A1172" t="s">
        <v>1044</v>
      </c>
      <c r="B1172" t="s">
        <v>496</v>
      </c>
      <c r="D1172" t="str">
        <f t="shared" si="18"/>
        <v>KY - Scott County</v>
      </c>
      <c r="E1172">
        <v>103.15515789473686</v>
      </c>
    </row>
    <row r="1173" spans="1:5" x14ac:dyDescent="0.2">
      <c r="A1173" t="s">
        <v>1044</v>
      </c>
      <c r="B1173" t="s">
        <v>424</v>
      </c>
      <c r="D1173" t="str">
        <f t="shared" si="18"/>
        <v>KY - Shelby County</v>
      </c>
      <c r="E1173">
        <v>101.10482608695655</v>
      </c>
    </row>
    <row r="1174" spans="1:5" x14ac:dyDescent="0.2">
      <c r="A1174" t="s">
        <v>1044</v>
      </c>
      <c r="B1174" t="s">
        <v>1095</v>
      </c>
      <c r="D1174" t="str">
        <f t="shared" si="18"/>
        <v>KY - Simpson County</v>
      </c>
      <c r="E1174">
        <v>109.10250000000001</v>
      </c>
    </row>
    <row r="1175" spans="1:5" x14ac:dyDescent="0.2">
      <c r="A1175" t="s">
        <v>1044</v>
      </c>
      <c r="B1175" t="s">
        <v>963</v>
      </c>
      <c r="D1175" t="str">
        <f t="shared" si="18"/>
        <v>KY - Spencer County</v>
      </c>
      <c r="E1175">
        <v>102.87599999999999</v>
      </c>
    </row>
    <row r="1176" spans="1:5" x14ac:dyDescent="0.2">
      <c r="A1176" t="s">
        <v>1044</v>
      </c>
      <c r="B1176" t="s">
        <v>680</v>
      </c>
      <c r="D1176" t="str">
        <f t="shared" si="18"/>
        <v>KY - Taylor County</v>
      </c>
      <c r="E1176">
        <v>113.22674999999997</v>
      </c>
    </row>
    <row r="1177" spans="1:5" x14ac:dyDescent="0.2">
      <c r="A1177" t="s">
        <v>1044</v>
      </c>
      <c r="B1177" t="s">
        <v>1096</v>
      </c>
      <c r="D1177" t="str">
        <f t="shared" si="18"/>
        <v>KY - Todd County</v>
      </c>
      <c r="E1177">
        <v>112.62240000000001</v>
      </c>
    </row>
    <row r="1178" spans="1:5" x14ac:dyDescent="0.2">
      <c r="A1178" t="s">
        <v>1044</v>
      </c>
      <c r="B1178" t="s">
        <v>1097</v>
      </c>
      <c r="D1178" t="str">
        <f t="shared" si="18"/>
        <v>KY - Trigg County</v>
      </c>
      <c r="E1178">
        <v>109.24380000000001</v>
      </c>
    </row>
    <row r="1179" spans="1:5" x14ac:dyDescent="0.2">
      <c r="A1179" t="s">
        <v>1044</v>
      </c>
      <c r="B1179" t="s">
        <v>1098</v>
      </c>
      <c r="D1179" t="str">
        <f t="shared" si="18"/>
        <v>KY - Trimble County</v>
      </c>
      <c r="E1179">
        <v>108.72899999999998</v>
      </c>
    </row>
    <row r="1180" spans="1:5" x14ac:dyDescent="0.2">
      <c r="A1180" t="s">
        <v>1044</v>
      </c>
      <c r="B1180" t="s">
        <v>502</v>
      </c>
      <c r="D1180" t="str">
        <f t="shared" si="18"/>
        <v>KY - Union County</v>
      </c>
      <c r="E1180">
        <v>112.1477142857143</v>
      </c>
    </row>
    <row r="1181" spans="1:5" x14ac:dyDescent="0.2">
      <c r="A1181" t="s">
        <v>1044</v>
      </c>
      <c r="B1181" t="s">
        <v>785</v>
      </c>
      <c r="D1181" t="str">
        <f t="shared" si="18"/>
        <v>KY - Warren County</v>
      </c>
      <c r="E1181">
        <v>107.72632894736842</v>
      </c>
    </row>
    <row r="1182" spans="1:5" x14ac:dyDescent="0.2">
      <c r="A1182" t="s">
        <v>1044</v>
      </c>
      <c r="B1182" t="s">
        <v>430</v>
      </c>
      <c r="D1182" t="str">
        <f t="shared" si="18"/>
        <v>KY - Washington County</v>
      </c>
      <c r="E1182">
        <v>110.96099999999998</v>
      </c>
    </row>
    <row r="1183" spans="1:5" x14ac:dyDescent="0.2">
      <c r="A1183" t="s">
        <v>1044</v>
      </c>
      <c r="B1183" t="s">
        <v>786</v>
      </c>
      <c r="D1183" t="str">
        <f t="shared" si="18"/>
        <v>KY - Wayne County</v>
      </c>
      <c r="E1183">
        <v>116.37847058823529</v>
      </c>
    </row>
    <row r="1184" spans="1:5" x14ac:dyDescent="0.2">
      <c r="A1184" t="s">
        <v>1044</v>
      </c>
      <c r="B1184" t="s">
        <v>787</v>
      </c>
      <c r="D1184" t="str">
        <f t="shared" si="18"/>
        <v>KY - Webster County</v>
      </c>
      <c r="E1184">
        <v>114.58350000000003</v>
      </c>
    </row>
    <row r="1185" spans="1:5" x14ac:dyDescent="0.2">
      <c r="A1185" t="s">
        <v>1044</v>
      </c>
      <c r="B1185" t="s">
        <v>975</v>
      </c>
      <c r="D1185" t="str">
        <f t="shared" si="18"/>
        <v>KY - Whitley County</v>
      </c>
      <c r="E1185">
        <v>114.46106896551724</v>
      </c>
    </row>
    <row r="1186" spans="1:5" x14ac:dyDescent="0.2">
      <c r="A1186" t="s">
        <v>1044</v>
      </c>
      <c r="B1186" t="s">
        <v>1099</v>
      </c>
      <c r="D1186" t="str">
        <f t="shared" si="18"/>
        <v>KY - Wolfe County</v>
      </c>
      <c r="E1186">
        <v>118.06842857142856</v>
      </c>
    </row>
    <row r="1187" spans="1:5" x14ac:dyDescent="0.2">
      <c r="A1187" t="s">
        <v>1044</v>
      </c>
      <c r="B1187" t="s">
        <v>935</v>
      </c>
      <c r="D1187" t="str">
        <f t="shared" si="18"/>
        <v>KY - Woodford County</v>
      </c>
      <c r="E1187">
        <v>100.60585714285716</v>
      </c>
    </row>
    <row r="1188" spans="1:5" x14ac:dyDescent="0.2">
      <c r="A1188" t="s">
        <v>1100</v>
      </c>
      <c r="B1188" t="s">
        <v>1101</v>
      </c>
      <c r="D1188" t="str">
        <f t="shared" si="18"/>
        <v>LA - Acadia Parish</v>
      </c>
      <c r="E1188">
        <v>113.61197872340428</v>
      </c>
    </row>
    <row r="1189" spans="1:5" x14ac:dyDescent="0.2">
      <c r="A1189" t="s">
        <v>1100</v>
      </c>
      <c r="B1189" t="s">
        <v>1102</v>
      </c>
      <c r="D1189" t="str">
        <f t="shared" si="18"/>
        <v>LA - Allen Parish</v>
      </c>
      <c r="E1189">
        <v>114.40600000000001</v>
      </c>
    </row>
    <row r="1190" spans="1:5" x14ac:dyDescent="0.2">
      <c r="A1190" t="s">
        <v>1100</v>
      </c>
      <c r="B1190" t="s">
        <v>1103</v>
      </c>
      <c r="D1190" t="str">
        <f t="shared" si="18"/>
        <v>LA - Ascension Parish</v>
      </c>
      <c r="E1190">
        <v>105.98031818181816</v>
      </c>
    </row>
    <row r="1191" spans="1:5" x14ac:dyDescent="0.2">
      <c r="A1191" t="s">
        <v>1100</v>
      </c>
      <c r="B1191" t="s">
        <v>1104</v>
      </c>
      <c r="D1191" t="str">
        <f t="shared" si="18"/>
        <v>LA - Assumption Parish</v>
      </c>
      <c r="E1191">
        <v>110.58564705882351</v>
      </c>
    </row>
    <row r="1192" spans="1:5" x14ac:dyDescent="0.2">
      <c r="A1192" t="s">
        <v>1100</v>
      </c>
      <c r="B1192" t="s">
        <v>1105</v>
      </c>
      <c r="D1192" t="str">
        <f t="shared" si="18"/>
        <v>LA - Avoyelles Parish</v>
      </c>
      <c r="E1192">
        <v>115.17697058823532</v>
      </c>
    </row>
    <row r="1193" spans="1:5" x14ac:dyDescent="0.2">
      <c r="A1193" t="s">
        <v>1100</v>
      </c>
      <c r="B1193" t="s">
        <v>1106</v>
      </c>
      <c r="D1193" t="str">
        <f t="shared" si="18"/>
        <v>LA - Beauregard Parish</v>
      </c>
      <c r="E1193">
        <v>112.7371304347826</v>
      </c>
    </row>
    <row r="1194" spans="1:5" x14ac:dyDescent="0.2">
      <c r="A1194" t="s">
        <v>1100</v>
      </c>
      <c r="B1194" t="s">
        <v>1107</v>
      </c>
      <c r="D1194" t="str">
        <f t="shared" si="18"/>
        <v>LA - Bienville Parish</v>
      </c>
      <c r="E1194">
        <v>116.06899999999999</v>
      </c>
    </row>
    <row r="1195" spans="1:5" x14ac:dyDescent="0.2">
      <c r="A1195" t="s">
        <v>1100</v>
      </c>
      <c r="B1195" t="s">
        <v>1108</v>
      </c>
      <c r="D1195" t="str">
        <f t="shared" si="18"/>
        <v>LA - Bossier Parish</v>
      </c>
      <c r="E1195">
        <v>109.21164179104481</v>
      </c>
    </row>
    <row r="1196" spans="1:5" x14ac:dyDescent="0.2">
      <c r="A1196" t="s">
        <v>1100</v>
      </c>
      <c r="B1196" t="s">
        <v>1109</v>
      </c>
      <c r="D1196" t="str">
        <f t="shared" si="18"/>
        <v>LA - Caddo Parish</v>
      </c>
      <c r="E1196">
        <v>111.80570813397124</v>
      </c>
    </row>
    <row r="1197" spans="1:5" x14ac:dyDescent="0.2">
      <c r="A1197" t="s">
        <v>1100</v>
      </c>
      <c r="B1197" t="s">
        <v>1110</v>
      </c>
      <c r="D1197" t="str">
        <f t="shared" si="18"/>
        <v>LA - Calcasieu Parish</v>
      </c>
      <c r="E1197">
        <v>109.82795454545452</v>
      </c>
    </row>
    <row r="1198" spans="1:5" x14ac:dyDescent="0.2">
      <c r="A1198" t="s">
        <v>1100</v>
      </c>
      <c r="B1198" t="s">
        <v>1111</v>
      </c>
      <c r="D1198" t="str">
        <f t="shared" si="18"/>
        <v>LA - Caldwell Parish</v>
      </c>
      <c r="E1198">
        <v>114.19499999999999</v>
      </c>
    </row>
    <row r="1199" spans="1:5" x14ac:dyDescent="0.2">
      <c r="A1199" t="s">
        <v>1100</v>
      </c>
      <c r="B1199" t="s">
        <v>1112</v>
      </c>
      <c r="D1199" t="str">
        <f t="shared" si="18"/>
        <v>LA - Cameron Parish</v>
      </c>
      <c r="E1199">
        <v>112.69157142857144</v>
      </c>
    </row>
    <row r="1200" spans="1:5" x14ac:dyDescent="0.2">
      <c r="A1200" t="s">
        <v>1100</v>
      </c>
      <c r="B1200" t="s">
        <v>1113</v>
      </c>
      <c r="D1200" t="str">
        <f t="shared" si="18"/>
        <v>LA - Catahoula Parish</v>
      </c>
      <c r="E1200">
        <v>116.22845454545454</v>
      </c>
    </row>
    <row r="1201" spans="1:5" x14ac:dyDescent="0.2">
      <c r="A1201" t="s">
        <v>1100</v>
      </c>
      <c r="B1201" t="s">
        <v>1114</v>
      </c>
      <c r="D1201" t="str">
        <f t="shared" si="18"/>
        <v>LA - Claiborne Parish</v>
      </c>
      <c r="E1201">
        <v>114.78824999999998</v>
      </c>
    </row>
    <row r="1202" spans="1:5" x14ac:dyDescent="0.2">
      <c r="A1202" t="s">
        <v>1100</v>
      </c>
      <c r="B1202" t="s">
        <v>1115</v>
      </c>
      <c r="D1202" t="str">
        <f t="shared" si="18"/>
        <v>LA - Concordia Parish</v>
      </c>
      <c r="E1202">
        <v>114.89949999999999</v>
      </c>
    </row>
    <row r="1203" spans="1:5" x14ac:dyDescent="0.2">
      <c r="A1203" t="s">
        <v>1100</v>
      </c>
      <c r="B1203" t="s">
        <v>1116</v>
      </c>
      <c r="D1203" t="str">
        <f t="shared" si="18"/>
        <v>LA - De Soto Parish</v>
      </c>
      <c r="E1203">
        <v>114.68168181818181</v>
      </c>
    </row>
    <row r="1204" spans="1:5" x14ac:dyDescent="0.2">
      <c r="A1204" t="s">
        <v>1100</v>
      </c>
      <c r="B1204" t="s">
        <v>1117</v>
      </c>
      <c r="D1204" t="str">
        <f t="shared" si="18"/>
        <v>LA - East Baton Rouge Parish</v>
      </c>
      <c r="E1204">
        <v>106.16260855263155</v>
      </c>
    </row>
    <row r="1205" spans="1:5" x14ac:dyDescent="0.2">
      <c r="A1205" t="s">
        <v>1100</v>
      </c>
      <c r="B1205" t="s">
        <v>1118</v>
      </c>
      <c r="D1205" t="str">
        <f t="shared" si="18"/>
        <v>LA - East Carroll Parish</v>
      </c>
      <c r="E1205">
        <v>118.57000000000001</v>
      </c>
    </row>
    <row r="1206" spans="1:5" x14ac:dyDescent="0.2">
      <c r="A1206" t="s">
        <v>1100</v>
      </c>
      <c r="B1206" t="s">
        <v>1119</v>
      </c>
      <c r="D1206" t="str">
        <f t="shared" si="18"/>
        <v>LA - East Feliciana Parish</v>
      </c>
      <c r="E1206">
        <v>111.0048</v>
      </c>
    </row>
    <row r="1207" spans="1:5" x14ac:dyDescent="0.2">
      <c r="A1207" t="s">
        <v>1100</v>
      </c>
      <c r="B1207" t="s">
        <v>1120</v>
      </c>
      <c r="D1207" t="str">
        <f t="shared" si="18"/>
        <v>LA - Evangeline Parish</v>
      </c>
      <c r="E1207">
        <v>116.04599999999999</v>
      </c>
    </row>
    <row r="1208" spans="1:5" x14ac:dyDescent="0.2">
      <c r="A1208" t="s">
        <v>1100</v>
      </c>
      <c r="B1208" t="s">
        <v>1121</v>
      </c>
      <c r="D1208" t="str">
        <f t="shared" si="18"/>
        <v>LA - Franklin Parish</v>
      </c>
      <c r="E1208">
        <v>116.02100000000002</v>
      </c>
    </row>
    <row r="1209" spans="1:5" x14ac:dyDescent="0.2">
      <c r="A1209" t="s">
        <v>1100</v>
      </c>
      <c r="B1209" t="s">
        <v>1122</v>
      </c>
      <c r="D1209" t="str">
        <f t="shared" si="18"/>
        <v>LA - Grant Parish</v>
      </c>
      <c r="E1209">
        <v>113.90062499999999</v>
      </c>
    </row>
    <row r="1210" spans="1:5" x14ac:dyDescent="0.2">
      <c r="A1210" t="s">
        <v>1100</v>
      </c>
      <c r="B1210" t="s">
        <v>1123</v>
      </c>
      <c r="D1210" t="str">
        <f t="shared" si="18"/>
        <v>LA - Iberia Parish</v>
      </c>
      <c r="E1210">
        <v>111.72426923076922</v>
      </c>
    </row>
    <row r="1211" spans="1:5" x14ac:dyDescent="0.2">
      <c r="A1211" t="s">
        <v>1100</v>
      </c>
      <c r="B1211" t="s">
        <v>1124</v>
      </c>
      <c r="D1211" t="str">
        <f t="shared" si="18"/>
        <v>LA - Iberville Parish</v>
      </c>
      <c r="E1211">
        <v>111.69599999999998</v>
      </c>
    </row>
    <row r="1212" spans="1:5" x14ac:dyDescent="0.2">
      <c r="A1212" t="s">
        <v>1100</v>
      </c>
      <c r="B1212" t="s">
        <v>1125</v>
      </c>
      <c r="D1212" t="str">
        <f t="shared" si="18"/>
        <v>LA - Jackson Parish</v>
      </c>
      <c r="E1212">
        <v>113.94899999999998</v>
      </c>
    </row>
    <row r="1213" spans="1:5" x14ac:dyDescent="0.2">
      <c r="A1213" t="s">
        <v>1100</v>
      </c>
      <c r="B1213" t="s">
        <v>1126</v>
      </c>
      <c r="D1213" t="str">
        <f t="shared" si="18"/>
        <v>LA - Jefferson Parish</v>
      </c>
      <c r="E1213">
        <v>102.83145821325641</v>
      </c>
    </row>
    <row r="1214" spans="1:5" x14ac:dyDescent="0.2">
      <c r="A1214" t="s">
        <v>1100</v>
      </c>
      <c r="B1214" t="s">
        <v>1127</v>
      </c>
      <c r="D1214" t="str">
        <f t="shared" si="18"/>
        <v>LA - Jefferson Davis Parish</v>
      </c>
      <c r="E1214">
        <v>113.917</v>
      </c>
    </row>
    <row r="1215" spans="1:5" x14ac:dyDescent="0.2">
      <c r="A1215" t="s">
        <v>1100</v>
      </c>
      <c r="B1215" t="s">
        <v>1128</v>
      </c>
      <c r="D1215" t="str">
        <f t="shared" si="18"/>
        <v>LA - Lafayette Parish</v>
      </c>
      <c r="E1215">
        <v>105.44688549618317</v>
      </c>
    </row>
    <row r="1216" spans="1:5" x14ac:dyDescent="0.2">
      <c r="A1216" t="s">
        <v>1100</v>
      </c>
      <c r="B1216" t="s">
        <v>1129</v>
      </c>
      <c r="D1216" t="str">
        <f t="shared" si="18"/>
        <v>LA - Lafourche Parish</v>
      </c>
      <c r="E1216">
        <v>110.27430000000003</v>
      </c>
    </row>
    <row r="1217" spans="1:5" x14ac:dyDescent="0.2">
      <c r="A1217" t="s">
        <v>1100</v>
      </c>
      <c r="B1217" t="s">
        <v>1130</v>
      </c>
      <c r="D1217" t="str">
        <f t="shared" si="18"/>
        <v>LA - La Salle Parish</v>
      </c>
      <c r="E1217">
        <v>113.66940000000001</v>
      </c>
    </row>
    <row r="1218" spans="1:5" x14ac:dyDescent="0.2">
      <c r="A1218" t="s">
        <v>1100</v>
      </c>
      <c r="B1218" t="s">
        <v>1131</v>
      </c>
      <c r="D1218" t="str">
        <f t="shared" si="18"/>
        <v>LA - Lincoln Parish</v>
      </c>
      <c r="E1218">
        <v>111.04903125000001</v>
      </c>
    </row>
    <row r="1219" spans="1:5" x14ac:dyDescent="0.2">
      <c r="A1219" t="s">
        <v>1100</v>
      </c>
      <c r="B1219" t="s">
        <v>1132</v>
      </c>
      <c r="D1219" t="str">
        <f t="shared" ref="D1219:D1282" si="19">A1219&amp;" - "&amp;B1219</f>
        <v>LA - Livingston Parish</v>
      </c>
      <c r="E1219">
        <v>107.18726086956521</v>
      </c>
    </row>
    <row r="1220" spans="1:5" x14ac:dyDescent="0.2">
      <c r="A1220" t="s">
        <v>1100</v>
      </c>
      <c r="B1220" t="s">
        <v>1133</v>
      </c>
      <c r="D1220" t="str">
        <f t="shared" si="19"/>
        <v>LA - Madison Parish</v>
      </c>
      <c r="E1220">
        <v>117.27</v>
      </c>
    </row>
    <row r="1221" spans="1:5" x14ac:dyDescent="0.2">
      <c r="A1221" t="s">
        <v>1100</v>
      </c>
      <c r="B1221" t="s">
        <v>1134</v>
      </c>
      <c r="D1221" t="str">
        <f t="shared" si="19"/>
        <v>LA - Morehouse Parish</v>
      </c>
      <c r="E1221">
        <v>115.72096153846154</v>
      </c>
    </row>
    <row r="1222" spans="1:5" x14ac:dyDescent="0.2">
      <c r="A1222" t="s">
        <v>1100</v>
      </c>
      <c r="B1222" t="s">
        <v>1135</v>
      </c>
      <c r="D1222" t="str">
        <f t="shared" si="19"/>
        <v>LA - Natchitoches Parish</v>
      </c>
      <c r="E1222">
        <v>112.52805882352942</v>
      </c>
    </row>
    <row r="1223" spans="1:5" x14ac:dyDescent="0.2">
      <c r="A1223" t="s">
        <v>1100</v>
      </c>
      <c r="B1223" t="s">
        <v>1136</v>
      </c>
      <c r="D1223" t="str">
        <f t="shared" si="19"/>
        <v>LA - Orleans Parish</v>
      </c>
      <c r="E1223">
        <v>105.65290456431538</v>
      </c>
    </row>
    <row r="1224" spans="1:5" x14ac:dyDescent="0.2">
      <c r="A1224" t="s">
        <v>1100</v>
      </c>
      <c r="B1224" t="s">
        <v>1137</v>
      </c>
      <c r="D1224" t="str">
        <f t="shared" si="19"/>
        <v>LA - Ouachita Parish</v>
      </c>
      <c r="E1224">
        <v>110.02678571428568</v>
      </c>
    </row>
    <row r="1225" spans="1:5" x14ac:dyDescent="0.2">
      <c r="A1225" t="s">
        <v>1100</v>
      </c>
      <c r="B1225" t="s">
        <v>1138</v>
      </c>
      <c r="D1225" t="str">
        <f t="shared" si="19"/>
        <v>LA - Plaquemines Parish</v>
      </c>
      <c r="E1225">
        <v>108.60912000000002</v>
      </c>
    </row>
    <row r="1226" spans="1:5" x14ac:dyDescent="0.2">
      <c r="A1226" t="s">
        <v>1100</v>
      </c>
      <c r="B1226" t="s">
        <v>1139</v>
      </c>
      <c r="D1226" t="str">
        <f t="shared" si="19"/>
        <v>LA - Pointe Coupee Parish</v>
      </c>
      <c r="E1226">
        <v>110.4058125</v>
      </c>
    </row>
    <row r="1227" spans="1:5" x14ac:dyDescent="0.2">
      <c r="A1227" t="s">
        <v>1100</v>
      </c>
      <c r="B1227" t="s">
        <v>1140</v>
      </c>
      <c r="D1227" t="str">
        <f t="shared" si="19"/>
        <v>LA - Rapides Parish</v>
      </c>
      <c r="E1227">
        <v>111.40237500000005</v>
      </c>
    </row>
    <row r="1228" spans="1:5" x14ac:dyDescent="0.2">
      <c r="A1228" t="s">
        <v>1100</v>
      </c>
      <c r="B1228" t="s">
        <v>1141</v>
      </c>
      <c r="D1228" t="str">
        <f t="shared" si="19"/>
        <v>LA - Red River Parish</v>
      </c>
      <c r="E1228">
        <v>116.327</v>
      </c>
    </row>
    <row r="1229" spans="1:5" x14ac:dyDescent="0.2">
      <c r="A1229" t="s">
        <v>1100</v>
      </c>
      <c r="B1229" t="s">
        <v>1142</v>
      </c>
      <c r="D1229" t="str">
        <f t="shared" si="19"/>
        <v>LA - Richland Parish</v>
      </c>
      <c r="E1229">
        <v>114.7795</v>
      </c>
    </row>
    <row r="1230" spans="1:5" x14ac:dyDescent="0.2">
      <c r="A1230" t="s">
        <v>1100</v>
      </c>
      <c r="B1230" t="s">
        <v>1143</v>
      </c>
      <c r="D1230" t="str">
        <f t="shared" si="19"/>
        <v>LA - Sabine Parish</v>
      </c>
      <c r="E1230">
        <v>113.79756521739131</v>
      </c>
    </row>
    <row r="1231" spans="1:5" x14ac:dyDescent="0.2">
      <c r="A1231" t="s">
        <v>1100</v>
      </c>
      <c r="B1231" t="s">
        <v>1144</v>
      </c>
      <c r="D1231" t="str">
        <f t="shared" si="19"/>
        <v>LA - St. Bernard Parish</v>
      </c>
      <c r="E1231">
        <v>108.51417391304348</v>
      </c>
    </row>
    <row r="1232" spans="1:5" x14ac:dyDescent="0.2">
      <c r="A1232" t="s">
        <v>1100</v>
      </c>
      <c r="B1232" t="s">
        <v>1145</v>
      </c>
      <c r="D1232" t="str">
        <f t="shared" si="19"/>
        <v>LA - St. Charles Parish</v>
      </c>
      <c r="E1232">
        <v>104.43245454545453</v>
      </c>
    </row>
    <row r="1233" spans="1:5" x14ac:dyDescent="0.2">
      <c r="A1233" t="s">
        <v>1100</v>
      </c>
      <c r="B1233" t="s">
        <v>1146</v>
      </c>
      <c r="D1233" t="str">
        <f t="shared" si="19"/>
        <v>LA - St. Helena Parish</v>
      </c>
      <c r="E1233">
        <v>113.01400000000002</v>
      </c>
    </row>
    <row r="1234" spans="1:5" x14ac:dyDescent="0.2">
      <c r="A1234" t="s">
        <v>1100</v>
      </c>
      <c r="B1234" t="s">
        <v>1147</v>
      </c>
      <c r="D1234" t="str">
        <f t="shared" si="19"/>
        <v>LA - St. James Parish</v>
      </c>
      <c r="E1234">
        <v>109.98473684210526</v>
      </c>
    </row>
    <row r="1235" spans="1:5" x14ac:dyDescent="0.2">
      <c r="A1235" t="s">
        <v>1100</v>
      </c>
      <c r="B1235" t="s">
        <v>1148</v>
      </c>
      <c r="D1235" t="str">
        <f t="shared" si="19"/>
        <v>LA - St. John the Baptist Parish</v>
      </c>
      <c r="E1235">
        <v>109.5462</v>
      </c>
    </row>
    <row r="1236" spans="1:5" x14ac:dyDescent="0.2">
      <c r="A1236" t="s">
        <v>1100</v>
      </c>
      <c r="B1236" t="s">
        <v>1149</v>
      </c>
      <c r="D1236" t="str">
        <f t="shared" si="19"/>
        <v>LA - St. Landry Parish</v>
      </c>
      <c r="E1236">
        <v>114.27074999999996</v>
      </c>
    </row>
    <row r="1237" spans="1:5" x14ac:dyDescent="0.2">
      <c r="A1237" t="s">
        <v>1100</v>
      </c>
      <c r="B1237" t="s">
        <v>1150</v>
      </c>
      <c r="D1237" t="str">
        <f t="shared" si="19"/>
        <v>LA - St. Martin Parish</v>
      </c>
      <c r="E1237">
        <v>111.09930000000001</v>
      </c>
    </row>
    <row r="1238" spans="1:5" x14ac:dyDescent="0.2">
      <c r="A1238" t="s">
        <v>1100</v>
      </c>
      <c r="B1238" t="s">
        <v>1151</v>
      </c>
      <c r="D1238" t="str">
        <f t="shared" si="19"/>
        <v>LA - St. Mary Parish</v>
      </c>
      <c r="E1238">
        <v>112.32826530612243</v>
      </c>
    </row>
    <row r="1239" spans="1:5" x14ac:dyDescent="0.2">
      <c r="A1239" t="s">
        <v>1100</v>
      </c>
      <c r="B1239" t="s">
        <v>1152</v>
      </c>
      <c r="D1239" t="str">
        <f t="shared" si="19"/>
        <v>LA - St. Tammany Parish</v>
      </c>
      <c r="E1239">
        <v>100.10957142857148</v>
      </c>
    </row>
    <row r="1240" spans="1:5" x14ac:dyDescent="0.2">
      <c r="A1240" t="s">
        <v>1100</v>
      </c>
      <c r="B1240" t="s">
        <v>1153</v>
      </c>
      <c r="D1240" t="str">
        <f t="shared" si="19"/>
        <v>LA - Tangipahoa Parish</v>
      </c>
      <c r="E1240">
        <v>109.92949253731344</v>
      </c>
    </row>
    <row r="1241" spans="1:5" x14ac:dyDescent="0.2">
      <c r="A1241" t="s">
        <v>1100</v>
      </c>
      <c r="B1241" t="s">
        <v>1154</v>
      </c>
      <c r="D1241" t="str">
        <f t="shared" si="19"/>
        <v>LA - Tensas Parish</v>
      </c>
      <c r="E1241">
        <v>115.02257142857141</v>
      </c>
    </row>
    <row r="1242" spans="1:5" x14ac:dyDescent="0.2">
      <c r="A1242" t="s">
        <v>1100</v>
      </c>
      <c r="B1242" t="s">
        <v>1155</v>
      </c>
      <c r="D1242" t="str">
        <f t="shared" si="19"/>
        <v>LA - Terrebonne Parish</v>
      </c>
      <c r="E1242">
        <v>109.58298750000002</v>
      </c>
    </row>
    <row r="1243" spans="1:5" x14ac:dyDescent="0.2">
      <c r="A1243" t="s">
        <v>1100</v>
      </c>
      <c r="B1243" t="s">
        <v>1156</v>
      </c>
      <c r="D1243" t="str">
        <f t="shared" si="19"/>
        <v>LA - Union Parish</v>
      </c>
      <c r="E1243">
        <v>112.96326315789472</v>
      </c>
    </row>
    <row r="1244" spans="1:5" x14ac:dyDescent="0.2">
      <c r="A1244" t="s">
        <v>1100</v>
      </c>
      <c r="B1244" t="s">
        <v>1157</v>
      </c>
      <c r="D1244" t="str">
        <f t="shared" si="19"/>
        <v>LA - Vermilion Parish</v>
      </c>
      <c r="E1244">
        <v>112.28078571428573</v>
      </c>
    </row>
    <row r="1245" spans="1:5" x14ac:dyDescent="0.2">
      <c r="A1245" t="s">
        <v>1100</v>
      </c>
      <c r="B1245" t="s">
        <v>1158</v>
      </c>
      <c r="D1245" t="str">
        <f t="shared" si="19"/>
        <v>LA - Vernon Parish</v>
      </c>
      <c r="E1245">
        <v>112.73220000000001</v>
      </c>
    </row>
    <row r="1246" spans="1:5" x14ac:dyDescent="0.2">
      <c r="A1246" t="s">
        <v>1100</v>
      </c>
      <c r="B1246" t="s">
        <v>1159</v>
      </c>
      <c r="D1246" t="str">
        <f t="shared" si="19"/>
        <v>LA - Washington Parish</v>
      </c>
      <c r="E1246">
        <v>114.82363636363637</v>
      </c>
    </row>
    <row r="1247" spans="1:5" x14ac:dyDescent="0.2">
      <c r="A1247" t="s">
        <v>1100</v>
      </c>
      <c r="B1247" t="s">
        <v>1160</v>
      </c>
      <c r="D1247" t="str">
        <f t="shared" si="19"/>
        <v>LA - Webster Parish</v>
      </c>
      <c r="E1247">
        <v>114.20590909090912</v>
      </c>
    </row>
    <row r="1248" spans="1:5" x14ac:dyDescent="0.2">
      <c r="A1248" t="s">
        <v>1100</v>
      </c>
      <c r="B1248" t="s">
        <v>1161</v>
      </c>
      <c r="D1248" t="str">
        <f t="shared" si="19"/>
        <v>LA - West Baton Rouge Parish</v>
      </c>
      <c r="E1248">
        <v>107.65592307692307</v>
      </c>
    </row>
    <row r="1249" spans="1:5" x14ac:dyDescent="0.2">
      <c r="A1249" t="s">
        <v>1100</v>
      </c>
      <c r="B1249" t="s">
        <v>1162</v>
      </c>
      <c r="D1249" t="str">
        <f t="shared" si="19"/>
        <v>LA - West Carroll Parish</v>
      </c>
      <c r="E1249">
        <v>116.08118181818182</v>
      </c>
    </row>
    <row r="1250" spans="1:5" x14ac:dyDescent="0.2">
      <c r="A1250" t="s">
        <v>1100</v>
      </c>
      <c r="B1250" t="s">
        <v>1163</v>
      </c>
      <c r="D1250" t="str">
        <f t="shared" si="19"/>
        <v>LA - West Feliciana Parish</v>
      </c>
      <c r="E1250">
        <v>102.49842857142858</v>
      </c>
    </row>
    <row r="1251" spans="1:5" x14ac:dyDescent="0.2">
      <c r="A1251" t="s">
        <v>1100</v>
      </c>
      <c r="B1251" t="s">
        <v>1164</v>
      </c>
      <c r="D1251" t="str">
        <f t="shared" si="19"/>
        <v>LA - Winn Parish</v>
      </c>
      <c r="E1251">
        <v>116.52131250000001</v>
      </c>
    </row>
    <row r="1252" spans="1:5" x14ac:dyDescent="0.2">
      <c r="A1252" t="s">
        <v>1165</v>
      </c>
      <c r="B1252" t="s">
        <v>1166</v>
      </c>
      <c r="D1252" t="str">
        <f t="shared" si="19"/>
        <v>MA - Barnstable County</v>
      </c>
      <c r="E1252">
        <v>88.427727272727282</v>
      </c>
    </row>
    <row r="1253" spans="1:5" x14ac:dyDescent="0.2">
      <c r="A1253" t="s">
        <v>1165</v>
      </c>
      <c r="B1253" t="s">
        <v>1167</v>
      </c>
      <c r="D1253" t="str">
        <f t="shared" si="19"/>
        <v>MA - Berkshire County</v>
      </c>
      <c r="E1253">
        <v>101.10594078947369</v>
      </c>
    </row>
    <row r="1254" spans="1:5" x14ac:dyDescent="0.2">
      <c r="A1254" t="s">
        <v>1165</v>
      </c>
      <c r="B1254" t="s">
        <v>1168</v>
      </c>
      <c r="D1254" t="str">
        <f t="shared" si="19"/>
        <v>MA - Bristol County</v>
      </c>
      <c r="E1254">
        <v>99.020304347826055</v>
      </c>
    </row>
    <row r="1255" spans="1:5" x14ac:dyDescent="0.2">
      <c r="A1255" t="s">
        <v>1165</v>
      </c>
      <c r="B1255" t="s">
        <v>1169</v>
      </c>
      <c r="D1255" t="str">
        <f t="shared" si="19"/>
        <v>MA - Dukes County</v>
      </c>
      <c r="E1255">
        <v>62.813700000000004</v>
      </c>
    </row>
    <row r="1256" spans="1:5" x14ac:dyDescent="0.2">
      <c r="A1256" t="s">
        <v>1165</v>
      </c>
      <c r="B1256" t="s">
        <v>1170</v>
      </c>
      <c r="D1256" t="str">
        <f t="shared" si="19"/>
        <v>MA - Essex County</v>
      </c>
      <c r="E1256">
        <v>86.699088397790049</v>
      </c>
    </row>
    <row r="1257" spans="1:5" x14ac:dyDescent="0.2">
      <c r="A1257" t="s">
        <v>1165</v>
      </c>
      <c r="B1257" t="s">
        <v>395</v>
      </c>
      <c r="D1257" t="str">
        <f t="shared" si="19"/>
        <v>MA - Franklin County</v>
      </c>
      <c r="E1257">
        <v>102.16815000000003</v>
      </c>
    </row>
    <row r="1258" spans="1:5" x14ac:dyDescent="0.2">
      <c r="A1258" t="s">
        <v>1165</v>
      </c>
      <c r="B1258" t="s">
        <v>1171</v>
      </c>
      <c r="D1258" t="str">
        <f t="shared" si="19"/>
        <v>MA - Hampden County</v>
      </c>
      <c r="E1258">
        <v>104.55446086956532</v>
      </c>
    </row>
    <row r="1259" spans="1:5" x14ac:dyDescent="0.2">
      <c r="A1259" t="s">
        <v>1165</v>
      </c>
      <c r="B1259" t="s">
        <v>1172</v>
      </c>
      <c r="D1259" t="str">
        <f t="shared" si="19"/>
        <v>MA - Hampshire County</v>
      </c>
      <c r="E1259">
        <v>96.895960396039627</v>
      </c>
    </row>
    <row r="1260" spans="1:5" x14ac:dyDescent="0.2">
      <c r="A1260" t="s">
        <v>1165</v>
      </c>
      <c r="B1260" t="s">
        <v>623</v>
      </c>
      <c r="D1260" t="str">
        <f t="shared" si="19"/>
        <v>MA - Middlesex County</v>
      </c>
      <c r="E1260">
        <v>75.007862622658422</v>
      </c>
    </row>
    <row r="1261" spans="1:5" x14ac:dyDescent="0.2">
      <c r="A1261" t="s">
        <v>1165</v>
      </c>
      <c r="B1261" t="s">
        <v>1173</v>
      </c>
      <c r="D1261" t="str">
        <f t="shared" si="19"/>
        <v>MA - Nantucket County</v>
      </c>
      <c r="E1261">
        <v>18.958736842105267</v>
      </c>
    </row>
    <row r="1262" spans="1:5" x14ac:dyDescent="0.2">
      <c r="A1262" t="s">
        <v>1165</v>
      </c>
      <c r="B1262" t="s">
        <v>1174</v>
      </c>
      <c r="D1262" t="str">
        <f t="shared" si="19"/>
        <v>MA - Norfolk County</v>
      </c>
      <c r="E1262">
        <v>72.452359408033843</v>
      </c>
    </row>
    <row r="1263" spans="1:5" x14ac:dyDescent="0.2">
      <c r="A1263" t="s">
        <v>1165</v>
      </c>
      <c r="B1263" t="s">
        <v>838</v>
      </c>
      <c r="D1263" t="str">
        <f t="shared" si="19"/>
        <v>MA - Plymouth County</v>
      </c>
      <c r="E1263">
        <v>89.479909090909103</v>
      </c>
    </row>
    <row r="1264" spans="1:5" x14ac:dyDescent="0.2">
      <c r="A1264" t="s">
        <v>1165</v>
      </c>
      <c r="B1264" t="s">
        <v>1175</v>
      </c>
      <c r="D1264" t="str">
        <f t="shared" si="19"/>
        <v>MA - Suffolk County</v>
      </c>
      <c r="E1264">
        <v>92.28288076311604</v>
      </c>
    </row>
    <row r="1265" spans="1:5" x14ac:dyDescent="0.2">
      <c r="A1265" t="s">
        <v>1165</v>
      </c>
      <c r="B1265" t="s">
        <v>1176</v>
      </c>
      <c r="D1265" t="str">
        <f t="shared" si="19"/>
        <v>MA - Worcester County</v>
      </c>
      <c r="E1265">
        <v>97.47356060606073</v>
      </c>
    </row>
    <row r="1266" spans="1:5" x14ac:dyDescent="0.2">
      <c r="A1266" t="s">
        <v>1177</v>
      </c>
      <c r="B1266" t="s">
        <v>1178</v>
      </c>
      <c r="D1266" t="str">
        <f t="shared" si="19"/>
        <v>MD - Allegany County</v>
      </c>
      <c r="E1266">
        <v>110.54633333333332</v>
      </c>
    </row>
    <row r="1267" spans="1:5" x14ac:dyDescent="0.2">
      <c r="A1267" t="s">
        <v>1177</v>
      </c>
      <c r="B1267" t="s">
        <v>1179</v>
      </c>
      <c r="D1267" t="str">
        <f t="shared" si="19"/>
        <v>MD - Anne Arundel County</v>
      </c>
      <c r="E1267">
        <v>90.146470588235275</v>
      </c>
    </row>
    <row r="1268" spans="1:5" x14ac:dyDescent="0.2">
      <c r="A1268" t="s">
        <v>1177</v>
      </c>
      <c r="B1268" t="s">
        <v>1180</v>
      </c>
      <c r="D1268" t="str">
        <f t="shared" si="19"/>
        <v>MD - Baltimore County</v>
      </c>
      <c r="E1268">
        <v>96.622993902439077</v>
      </c>
    </row>
    <row r="1269" spans="1:5" x14ac:dyDescent="0.2">
      <c r="A1269" t="s">
        <v>1177</v>
      </c>
      <c r="B1269" t="s">
        <v>1181</v>
      </c>
      <c r="D1269" t="str">
        <f t="shared" si="19"/>
        <v>MD - Calvert County</v>
      </c>
      <c r="E1269">
        <v>88.18726829268293</v>
      </c>
    </row>
    <row r="1270" spans="1:5" x14ac:dyDescent="0.2">
      <c r="A1270" t="s">
        <v>1177</v>
      </c>
      <c r="B1270" t="s">
        <v>1182</v>
      </c>
      <c r="D1270" t="str">
        <f t="shared" si="19"/>
        <v>MD - Caroline County</v>
      </c>
      <c r="E1270">
        <v>105.30586956521738</v>
      </c>
    </row>
    <row r="1271" spans="1:5" x14ac:dyDescent="0.2">
      <c r="A1271" t="s">
        <v>1177</v>
      </c>
      <c r="B1271" t="s">
        <v>456</v>
      </c>
      <c r="D1271" t="str">
        <f t="shared" si="19"/>
        <v>MD - Carroll County</v>
      </c>
      <c r="E1271">
        <v>92.590120879120889</v>
      </c>
    </row>
    <row r="1272" spans="1:5" x14ac:dyDescent="0.2">
      <c r="A1272" t="s">
        <v>1177</v>
      </c>
      <c r="B1272" t="s">
        <v>1183</v>
      </c>
      <c r="D1272" t="str">
        <f t="shared" si="19"/>
        <v>MD - Cecil County</v>
      </c>
      <c r="E1272">
        <v>99.228927272727319</v>
      </c>
    </row>
    <row r="1273" spans="1:5" x14ac:dyDescent="0.2">
      <c r="A1273" t="s">
        <v>1177</v>
      </c>
      <c r="B1273" t="s">
        <v>1184</v>
      </c>
      <c r="D1273" t="str">
        <f t="shared" si="19"/>
        <v>MD - Charles County</v>
      </c>
      <c r="E1273">
        <v>93.405000000000001</v>
      </c>
    </row>
    <row r="1274" spans="1:5" x14ac:dyDescent="0.2">
      <c r="A1274" t="s">
        <v>1177</v>
      </c>
      <c r="B1274" t="s">
        <v>1185</v>
      </c>
      <c r="D1274" t="str">
        <f t="shared" si="19"/>
        <v>MD - Dorchester County</v>
      </c>
      <c r="E1274">
        <v>106.69717241379311</v>
      </c>
    </row>
    <row r="1275" spans="1:5" x14ac:dyDescent="0.2">
      <c r="A1275" t="s">
        <v>1177</v>
      </c>
      <c r="B1275" t="s">
        <v>1186</v>
      </c>
      <c r="D1275" t="str">
        <f t="shared" si="19"/>
        <v>MD - Frederick County</v>
      </c>
      <c r="E1275">
        <v>93.299598425196848</v>
      </c>
    </row>
    <row r="1276" spans="1:5" x14ac:dyDescent="0.2">
      <c r="A1276" t="s">
        <v>1177</v>
      </c>
      <c r="B1276" t="s">
        <v>1187</v>
      </c>
      <c r="D1276" t="str">
        <f t="shared" si="19"/>
        <v>MD - Garrett County</v>
      </c>
      <c r="E1276">
        <v>108.47536363636364</v>
      </c>
    </row>
    <row r="1277" spans="1:5" x14ac:dyDescent="0.2">
      <c r="A1277" t="s">
        <v>1177</v>
      </c>
      <c r="B1277" t="s">
        <v>1188</v>
      </c>
      <c r="D1277" t="str">
        <f t="shared" si="19"/>
        <v>MD - Harford County</v>
      </c>
      <c r="E1277">
        <v>95.179500000000047</v>
      </c>
    </row>
    <row r="1278" spans="1:5" x14ac:dyDescent="0.2">
      <c r="A1278" t="s">
        <v>1177</v>
      </c>
      <c r="B1278" t="s">
        <v>474</v>
      </c>
      <c r="D1278" t="str">
        <f t="shared" si="19"/>
        <v>MD - Howard County</v>
      </c>
      <c r="E1278">
        <v>80.941810344827601</v>
      </c>
    </row>
    <row r="1279" spans="1:5" x14ac:dyDescent="0.2">
      <c r="A1279" t="s">
        <v>1177</v>
      </c>
      <c r="B1279" t="s">
        <v>629</v>
      </c>
      <c r="D1279" t="str">
        <f t="shared" si="19"/>
        <v>MD - Kent County</v>
      </c>
      <c r="E1279">
        <v>103.31668421052633</v>
      </c>
    </row>
    <row r="1280" spans="1:5" x14ac:dyDescent="0.2">
      <c r="A1280" t="s">
        <v>1177</v>
      </c>
      <c r="B1280" t="s">
        <v>416</v>
      </c>
      <c r="D1280" t="str">
        <f t="shared" si="19"/>
        <v>MD - Montgomery County</v>
      </c>
      <c r="E1280">
        <v>74.522123411978285</v>
      </c>
    </row>
    <row r="1281" spans="1:5" x14ac:dyDescent="0.2">
      <c r="A1281" t="s">
        <v>1177</v>
      </c>
      <c r="B1281" t="s">
        <v>1189</v>
      </c>
      <c r="D1281" t="str">
        <f t="shared" si="19"/>
        <v>MD - Prince George's County</v>
      </c>
      <c r="E1281">
        <v>96.507516393442714</v>
      </c>
    </row>
    <row r="1282" spans="1:5" x14ac:dyDescent="0.2">
      <c r="A1282" t="s">
        <v>1177</v>
      </c>
      <c r="B1282" t="s">
        <v>1190</v>
      </c>
      <c r="D1282" t="str">
        <f t="shared" si="19"/>
        <v>MD - Queen Anne's County</v>
      </c>
      <c r="E1282">
        <v>93.855749999999986</v>
      </c>
    </row>
    <row r="1283" spans="1:5" x14ac:dyDescent="0.2">
      <c r="A1283" t="s">
        <v>1177</v>
      </c>
      <c r="B1283" t="s">
        <v>1191</v>
      </c>
      <c r="D1283" t="str">
        <f t="shared" ref="D1283:D1346" si="20">A1283&amp;" - "&amp;B1283</f>
        <v>MD - St. Mary's County</v>
      </c>
      <c r="E1283">
        <v>96.262199999999993</v>
      </c>
    </row>
    <row r="1284" spans="1:5" x14ac:dyDescent="0.2">
      <c r="A1284" t="s">
        <v>1177</v>
      </c>
      <c r="B1284" t="s">
        <v>1192</v>
      </c>
      <c r="D1284" t="str">
        <f t="shared" si="20"/>
        <v>MD - Somerset County</v>
      </c>
      <c r="E1284">
        <v>110.07450000000003</v>
      </c>
    </row>
    <row r="1285" spans="1:5" x14ac:dyDescent="0.2">
      <c r="A1285" t="s">
        <v>1177</v>
      </c>
      <c r="B1285" t="s">
        <v>770</v>
      </c>
      <c r="D1285" t="str">
        <f t="shared" si="20"/>
        <v>MD - Talbot County</v>
      </c>
      <c r="E1285">
        <v>91.635479999999987</v>
      </c>
    </row>
    <row r="1286" spans="1:5" x14ac:dyDescent="0.2">
      <c r="A1286" t="s">
        <v>1177</v>
      </c>
      <c r="B1286" t="s">
        <v>430</v>
      </c>
      <c r="D1286" t="str">
        <f t="shared" si="20"/>
        <v>MD - Washington County</v>
      </c>
      <c r="E1286">
        <v>103.54460000000003</v>
      </c>
    </row>
    <row r="1287" spans="1:5" x14ac:dyDescent="0.2">
      <c r="A1287" t="s">
        <v>1177</v>
      </c>
      <c r="B1287" t="s">
        <v>1193</v>
      </c>
      <c r="D1287" t="str">
        <f t="shared" si="20"/>
        <v>MD - Wicomico County</v>
      </c>
      <c r="E1287">
        <v>106.55391549295773</v>
      </c>
    </row>
    <row r="1288" spans="1:5" x14ac:dyDescent="0.2">
      <c r="A1288" t="s">
        <v>1177</v>
      </c>
      <c r="B1288" t="s">
        <v>1176</v>
      </c>
      <c r="D1288" t="str">
        <f t="shared" si="20"/>
        <v>MD - Worcester County</v>
      </c>
      <c r="E1288">
        <v>103.37452941176471</v>
      </c>
    </row>
    <row r="1289" spans="1:5" x14ac:dyDescent="0.2">
      <c r="A1289" t="s">
        <v>1177</v>
      </c>
      <c r="B1289" t="s">
        <v>1194</v>
      </c>
      <c r="D1289" t="str">
        <f t="shared" si="20"/>
        <v>MD - Baltimore city</v>
      </c>
      <c r="E1289">
        <v>111.21921398002846</v>
      </c>
    </row>
    <row r="1290" spans="1:5" x14ac:dyDescent="0.2">
      <c r="A1290" t="s">
        <v>1195</v>
      </c>
      <c r="B1290" t="s">
        <v>1196</v>
      </c>
      <c r="D1290" t="str">
        <f t="shared" si="20"/>
        <v>ME - Androscoggin County</v>
      </c>
      <c r="E1290">
        <v>108.16095652173911</v>
      </c>
    </row>
    <row r="1291" spans="1:5" x14ac:dyDescent="0.2">
      <c r="A1291" t="s">
        <v>1195</v>
      </c>
      <c r="B1291" t="s">
        <v>1197</v>
      </c>
      <c r="D1291" t="str">
        <f t="shared" si="20"/>
        <v>ME - Aroostook County</v>
      </c>
      <c r="E1291">
        <v>113.36839024390247</v>
      </c>
    </row>
    <row r="1292" spans="1:5" x14ac:dyDescent="0.2">
      <c r="A1292" t="s">
        <v>1195</v>
      </c>
      <c r="B1292" t="s">
        <v>894</v>
      </c>
      <c r="D1292" t="str">
        <f t="shared" si="20"/>
        <v>ME - Cumberland County</v>
      </c>
      <c r="E1292">
        <v>98.124142180094722</v>
      </c>
    </row>
    <row r="1293" spans="1:5" x14ac:dyDescent="0.2">
      <c r="A1293" t="s">
        <v>1195</v>
      </c>
      <c r="B1293" t="s">
        <v>395</v>
      </c>
      <c r="D1293" t="str">
        <f t="shared" si="20"/>
        <v>ME - Franklin County</v>
      </c>
      <c r="E1293">
        <v>110.3482173913043</v>
      </c>
    </row>
    <row r="1294" spans="1:5" x14ac:dyDescent="0.2">
      <c r="A1294" t="s">
        <v>1195</v>
      </c>
      <c r="B1294" t="s">
        <v>736</v>
      </c>
      <c r="D1294" t="str">
        <f t="shared" si="20"/>
        <v>ME - Hancock County</v>
      </c>
      <c r="E1294">
        <v>103.50747457627124</v>
      </c>
    </row>
    <row r="1295" spans="1:5" x14ac:dyDescent="0.2">
      <c r="A1295" t="s">
        <v>1195</v>
      </c>
      <c r="B1295" t="s">
        <v>1198</v>
      </c>
      <c r="D1295" t="str">
        <f t="shared" si="20"/>
        <v>ME - Kennebec County</v>
      </c>
      <c r="E1295">
        <v>107.4040776699029</v>
      </c>
    </row>
    <row r="1296" spans="1:5" x14ac:dyDescent="0.2">
      <c r="A1296" t="s">
        <v>1195</v>
      </c>
      <c r="B1296" t="s">
        <v>908</v>
      </c>
      <c r="D1296" t="str">
        <f t="shared" si="20"/>
        <v>ME - Knox County</v>
      </c>
      <c r="E1296">
        <v>103.24273170731708</v>
      </c>
    </row>
    <row r="1297" spans="1:5" x14ac:dyDescent="0.2">
      <c r="A1297" t="s">
        <v>1195</v>
      </c>
      <c r="B1297" t="s">
        <v>479</v>
      </c>
      <c r="D1297" t="str">
        <f t="shared" si="20"/>
        <v>ME - Lincoln County</v>
      </c>
      <c r="E1297">
        <v>101.42254285714284</v>
      </c>
    </row>
    <row r="1298" spans="1:5" x14ac:dyDescent="0.2">
      <c r="A1298" t="s">
        <v>1195</v>
      </c>
      <c r="B1298" t="s">
        <v>1199</v>
      </c>
      <c r="D1298" t="str">
        <f t="shared" si="20"/>
        <v>ME - Oxford County</v>
      </c>
      <c r="E1298">
        <v>109.24859999999998</v>
      </c>
    </row>
    <row r="1299" spans="1:5" x14ac:dyDescent="0.2">
      <c r="A1299" t="s">
        <v>1195</v>
      </c>
      <c r="B1299" t="s">
        <v>1200</v>
      </c>
      <c r="D1299" t="str">
        <f t="shared" si="20"/>
        <v>ME - Penobscot County</v>
      </c>
      <c r="E1299">
        <v>108.73536305732478</v>
      </c>
    </row>
    <row r="1300" spans="1:5" x14ac:dyDescent="0.2">
      <c r="A1300" t="s">
        <v>1195</v>
      </c>
      <c r="B1300" t="s">
        <v>1201</v>
      </c>
      <c r="D1300" t="str">
        <f t="shared" si="20"/>
        <v>ME - Piscataquis County</v>
      </c>
      <c r="E1300">
        <v>112.49713636363636</v>
      </c>
    </row>
    <row r="1301" spans="1:5" x14ac:dyDescent="0.2">
      <c r="A1301" t="s">
        <v>1195</v>
      </c>
      <c r="B1301" t="s">
        <v>1202</v>
      </c>
      <c r="D1301" t="str">
        <f t="shared" si="20"/>
        <v>ME - Sagadahoc County</v>
      </c>
      <c r="E1301">
        <v>102.90199999999996</v>
      </c>
    </row>
    <row r="1302" spans="1:5" x14ac:dyDescent="0.2">
      <c r="A1302" t="s">
        <v>1195</v>
      </c>
      <c r="B1302" t="s">
        <v>1192</v>
      </c>
      <c r="D1302" t="str">
        <f t="shared" si="20"/>
        <v>ME - Somerset County</v>
      </c>
      <c r="E1302">
        <v>111.8950714285714</v>
      </c>
    </row>
    <row r="1303" spans="1:5" x14ac:dyDescent="0.2">
      <c r="A1303" t="s">
        <v>1195</v>
      </c>
      <c r="B1303" t="s">
        <v>1203</v>
      </c>
      <c r="D1303" t="str">
        <f t="shared" si="20"/>
        <v>ME - Waldo County</v>
      </c>
      <c r="E1303">
        <v>107.57821621621622</v>
      </c>
    </row>
    <row r="1304" spans="1:5" x14ac:dyDescent="0.2">
      <c r="A1304" t="s">
        <v>1195</v>
      </c>
      <c r="B1304" t="s">
        <v>430</v>
      </c>
      <c r="D1304" t="str">
        <f t="shared" si="20"/>
        <v>ME - Washington County</v>
      </c>
      <c r="E1304">
        <v>112.86824999999999</v>
      </c>
    </row>
    <row r="1305" spans="1:5" x14ac:dyDescent="0.2">
      <c r="A1305" t="s">
        <v>1195</v>
      </c>
      <c r="B1305" t="s">
        <v>1204</v>
      </c>
      <c r="D1305" t="str">
        <f t="shared" si="20"/>
        <v>ME - York County</v>
      </c>
      <c r="E1305">
        <v>99.890370629370565</v>
      </c>
    </row>
    <row r="1306" spans="1:5" x14ac:dyDescent="0.2">
      <c r="A1306" t="s">
        <v>1205</v>
      </c>
      <c r="B1306" t="s">
        <v>1206</v>
      </c>
      <c r="D1306" t="str">
        <f t="shared" si="20"/>
        <v>MI - Alcona County</v>
      </c>
      <c r="E1306">
        <v>109.53572727272727</v>
      </c>
    </row>
    <row r="1307" spans="1:5" x14ac:dyDescent="0.2">
      <c r="A1307" t="s">
        <v>1205</v>
      </c>
      <c r="B1307" t="s">
        <v>1207</v>
      </c>
      <c r="D1307" t="str">
        <f t="shared" si="20"/>
        <v>MI - Alger County</v>
      </c>
      <c r="E1307">
        <v>109.98771428571429</v>
      </c>
    </row>
    <row r="1308" spans="1:5" x14ac:dyDescent="0.2">
      <c r="A1308" t="s">
        <v>1205</v>
      </c>
      <c r="B1308" t="s">
        <v>1208</v>
      </c>
      <c r="D1308" t="str">
        <f t="shared" si="20"/>
        <v>MI - Allegan County</v>
      </c>
      <c r="E1308">
        <v>102.46828378378376</v>
      </c>
    </row>
    <row r="1309" spans="1:5" x14ac:dyDescent="0.2">
      <c r="A1309" t="s">
        <v>1205</v>
      </c>
      <c r="B1309" t="s">
        <v>1209</v>
      </c>
      <c r="D1309" t="str">
        <f t="shared" si="20"/>
        <v>MI - Alpena County</v>
      </c>
      <c r="E1309">
        <v>109.42936363636365</v>
      </c>
    </row>
    <row r="1310" spans="1:5" x14ac:dyDescent="0.2">
      <c r="A1310" t="s">
        <v>1205</v>
      </c>
      <c r="B1310" t="s">
        <v>1210</v>
      </c>
      <c r="D1310" t="str">
        <f t="shared" si="20"/>
        <v>MI - Antrim County</v>
      </c>
      <c r="E1310">
        <v>103.64914285714286</v>
      </c>
    </row>
    <row r="1311" spans="1:5" x14ac:dyDescent="0.2">
      <c r="A1311" t="s">
        <v>1205</v>
      </c>
      <c r="B1311" t="s">
        <v>1211</v>
      </c>
      <c r="D1311" t="str">
        <f t="shared" si="20"/>
        <v>MI - Arenac County</v>
      </c>
      <c r="E1311">
        <v>110.19229411764705</v>
      </c>
    </row>
    <row r="1312" spans="1:5" x14ac:dyDescent="0.2">
      <c r="A1312" t="s">
        <v>1205</v>
      </c>
      <c r="B1312" t="s">
        <v>1212</v>
      </c>
      <c r="D1312" t="str">
        <f t="shared" si="20"/>
        <v>MI - Baraga County</v>
      </c>
      <c r="E1312">
        <v>110.55375000000001</v>
      </c>
    </row>
    <row r="1313" spans="1:5" x14ac:dyDescent="0.2">
      <c r="A1313" t="s">
        <v>1205</v>
      </c>
      <c r="B1313" t="s">
        <v>1213</v>
      </c>
      <c r="D1313" t="str">
        <f t="shared" si="20"/>
        <v>MI - Barry County</v>
      </c>
      <c r="E1313">
        <v>102.50960000000002</v>
      </c>
    </row>
    <row r="1314" spans="1:5" x14ac:dyDescent="0.2">
      <c r="A1314" t="s">
        <v>1205</v>
      </c>
      <c r="B1314" t="s">
        <v>637</v>
      </c>
      <c r="D1314" t="str">
        <f t="shared" si="20"/>
        <v>MI - Bay County</v>
      </c>
      <c r="E1314">
        <v>107.33278846153846</v>
      </c>
    </row>
    <row r="1315" spans="1:5" x14ac:dyDescent="0.2">
      <c r="A1315" t="s">
        <v>1205</v>
      </c>
      <c r="B1315" t="s">
        <v>1214</v>
      </c>
      <c r="D1315" t="str">
        <f t="shared" si="20"/>
        <v>MI - Benzie County</v>
      </c>
      <c r="E1315">
        <v>104.48723076923076</v>
      </c>
    </row>
    <row r="1316" spans="1:5" x14ac:dyDescent="0.2">
      <c r="A1316" t="s">
        <v>1205</v>
      </c>
      <c r="B1316" t="s">
        <v>692</v>
      </c>
      <c r="D1316" t="str">
        <f t="shared" si="20"/>
        <v>MI - Berrien County</v>
      </c>
      <c r="E1316">
        <v>105.79245517241382</v>
      </c>
    </row>
    <row r="1317" spans="1:5" x14ac:dyDescent="0.2">
      <c r="A1317" t="s">
        <v>1205</v>
      </c>
      <c r="B1317" t="s">
        <v>1215</v>
      </c>
      <c r="D1317" t="str">
        <f t="shared" si="20"/>
        <v>MI - Branch County</v>
      </c>
      <c r="E1317">
        <v>107.00979069767442</v>
      </c>
    </row>
    <row r="1318" spans="1:5" x14ac:dyDescent="0.2">
      <c r="A1318" t="s">
        <v>1205</v>
      </c>
      <c r="B1318" t="s">
        <v>373</v>
      </c>
      <c r="D1318" t="str">
        <f t="shared" si="20"/>
        <v>MI - Calhoun County</v>
      </c>
      <c r="E1318">
        <v>107.67998360655734</v>
      </c>
    </row>
    <row r="1319" spans="1:5" x14ac:dyDescent="0.2">
      <c r="A1319" t="s">
        <v>1205</v>
      </c>
      <c r="B1319" t="s">
        <v>808</v>
      </c>
      <c r="D1319" t="str">
        <f t="shared" si="20"/>
        <v>MI - Cass County</v>
      </c>
      <c r="E1319">
        <v>106.49585106382979</v>
      </c>
    </row>
    <row r="1320" spans="1:5" x14ac:dyDescent="0.2">
      <c r="A1320" t="s">
        <v>1205</v>
      </c>
      <c r="B1320" t="s">
        <v>1216</v>
      </c>
      <c r="D1320" t="str">
        <f t="shared" si="20"/>
        <v>MI - Charlevoix County</v>
      </c>
      <c r="E1320">
        <v>102.65123076923078</v>
      </c>
    </row>
    <row r="1321" spans="1:5" x14ac:dyDescent="0.2">
      <c r="A1321" t="s">
        <v>1205</v>
      </c>
      <c r="B1321" t="s">
        <v>1217</v>
      </c>
      <c r="D1321" t="str">
        <f t="shared" si="20"/>
        <v>MI - Cheboygan County</v>
      </c>
      <c r="E1321">
        <v>106.86262500000002</v>
      </c>
    </row>
    <row r="1322" spans="1:5" x14ac:dyDescent="0.2">
      <c r="A1322" t="s">
        <v>1205</v>
      </c>
      <c r="B1322" t="s">
        <v>1218</v>
      </c>
      <c r="D1322" t="str">
        <f t="shared" si="20"/>
        <v>MI - Chippewa County</v>
      </c>
      <c r="E1322">
        <v>109.34730000000003</v>
      </c>
    </row>
    <row r="1323" spans="1:5" x14ac:dyDescent="0.2">
      <c r="A1323" t="s">
        <v>1205</v>
      </c>
      <c r="B1323" t="s">
        <v>1219</v>
      </c>
      <c r="D1323" t="str">
        <f t="shared" si="20"/>
        <v>MI - Clare County</v>
      </c>
      <c r="E1323">
        <v>112.18233333333332</v>
      </c>
    </row>
    <row r="1324" spans="1:5" x14ac:dyDescent="0.2">
      <c r="A1324" t="s">
        <v>1205</v>
      </c>
      <c r="B1324" t="s">
        <v>812</v>
      </c>
      <c r="D1324" t="str">
        <f t="shared" si="20"/>
        <v>MI - Clinton County</v>
      </c>
      <c r="E1324">
        <v>100.57368750000001</v>
      </c>
    </row>
    <row r="1325" spans="1:5" x14ac:dyDescent="0.2">
      <c r="A1325" t="s">
        <v>1205</v>
      </c>
      <c r="B1325" t="s">
        <v>463</v>
      </c>
      <c r="D1325" t="str">
        <f t="shared" si="20"/>
        <v>MI - Crawford County</v>
      </c>
      <c r="E1325">
        <v>110.16585000000001</v>
      </c>
    </row>
    <row r="1326" spans="1:5" x14ac:dyDescent="0.2">
      <c r="A1326" t="s">
        <v>1205</v>
      </c>
      <c r="B1326" t="s">
        <v>579</v>
      </c>
      <c r="D1326" t="str">
        <f t="shared" si="20"/>
        <v>MI - Delta County</v>
      </c>
      <c r="E1326">
        <v>108.49500000000002</v>
      </c>
    </row>
    <row r="1327" spans="1:5" x14ac:dyDescent="0.2">
      <c r="A1327" t="s">
        <v>1205</v>
      </c>
      <c r="B1327" t="s">
        <v>816</v>
      </c>
      <c r="D1327" t="str">
        <f t="shared" si="20"/>
        <v>MI - Dickinson County</v>
      </c>
      <c r="E1327">
        <v>109.4935</v>
      </c>
    </row>
    <row r="1328" spans="1:5" x14ac:dyDescent="0.2">
      <c r="A1328" t="s">
        <v>1205</v>
      </c>
      <c r="B1328" t="s">
        <v>1220</v>
      </c>
      <c r="D1328" t="str">
        <f t="shared" si="20"/>
        <v>MI - Eaton County</v>
      </c>
      <c r="E1328">
        <v>101.52470149253733</v>
      </c>
    </row>
    <row r="1329" spans="1:5" x14ac:dyDescent="0.2">
      <c r="A1329" t="s">
        <v>1205</v>
      </c>
      <c r="B1329" t="s">
        <v>818</v>
      </c>
      <c r="D1329" t="str">
        <f t="shared" si="20"/>
        <v>MI - Emmet County</v>
      </c>
      <c r="E1329">
        <v>100.444125</v>
      </c>
    </row>
    <row r="1330" spans="1:5" x14ac:dyDescent="0.2">
      <c r="A1330" t="s">
        <v>1205</v>
      </c>
      <c r="B1330" t="s">
        <v>1221</v>
      </c>
      <c r="D1330" t="str">
        <f t="shared" si="20"/>
        <v>MI - Genesee County</v>
      </c>
      <c r="E1330">
        <v>107.16733250620346</v>
      </c>
    </row>
    <row r="1331" spans="1:5" x14ac:dyDescent="0.2">
      <c r="A1331" t="s">
        <v>1205</v>
      </c>
      <c r="B1331" t="s">
        <v>1222</v>
      </c>
      <c r="D1331" t="str">
        <f t="shared" si="20"/>
        <v>MI - Gladwin County</v>
      </c>
      <c r="E1331">
        <v>109.4685652173913</v>
      </c>
    </row>
    <row r="1332" spans="1:5" x14ac:dyDescent="0.2">
      <c r="A1332" t="s">
        <v>1205</v>
      </c>
      <c r="B1332" t="s">
        <v>1223</v>
      </c>
      <c r="D1332" t="str">
        <f t="shared" si="20"/>
        <v>MI - Gogebic County</v>
      </c>
      <c r="E1332">
        <v>114.264</v>
      </c>
    </row>
    <row r="1333" spans="1:5" x14ac:dyDescent="0.2">
      <c r="A1333" t="s">
        <v>1205</v>
      </c>
      <c r="B1333" t="s">
        <v>1224</v>
      </c>
      <c r="D1333" t="str">
        <f t="shared" si="20"/>
        <v>MI - Grand Traverse County</v>
      </c>
      <c r="E1333">
        <v>99.669375000000016</v>
      </c>
    </row>
    <row r="1334" spans="1:5" x14ac:dyDescent="0.2">
      <c r="A1334" t="s">
        <v>1205</v>
      </c>
      <c r="B1334" t="s">
        <v>1225</v>
      </c>
      <c r="D1334" t="str">
        <f t="shared" si="20"/>
        <v>MI - Gratiot County</v>
      </c>
      <c r="E1334">
        <v>109.10237837837835</v>
      </c>
    </row>
    <row r="1335" spans="1:5" x14ac:dyDescent="0.2">
      <c r="A1335" t="s">
        <v>1205</v>
      </c>
      <c r="B1335" t="s">
        <v>1226</v>
      </c>
      <c r="D1335" t="str">
        <f t="shared" si="20"/>
        <v>MI - Hillsdale County</v>
      </c>
      <c r="E1335">
        <v>107.23960975609758</v>
      </c>
    </row>
    <row r="1336" spans="1:5" x14ac:dyDescent="0.2">
      <c r="A1336" t="s">
        <v>1205</v>
      </c>
      <c r="B1336" t="s">
        <v>1227</v>
      </c>
      <c r="D1336" t="str">
        <f t="shared" si="20"/>
        <v>MI - Houghton County</v>
      </c>
      <c r="E1336">
        <v>112.01261538461534</v>
      </c>
    </row>
    <row r="1337" spans="1:5" x14ac:dyDescent="0.2">
      <c r="A1337" t="s">
        <v>1205</v>
      </c>
      <c r="B1337" t="s">
        <v>1228</v>
      </c>
      <c r="D1337" t="str">
        <f t="shared" si="20"/>
        <v>MI - Huron County</v>
      </c>
      <c r="E1337">
        <v>108.82918421052632</v>
      </c>
    </row>
    <row r="1338" spans="1:5" x14ac:dyDescent="0.2">
      <c r="A1338" t="s">
        <v>1205</v>
      </c>
      <c r="B1338" t="s">
        <v>1229</v>
      </c>
      <c r="D1338" t="str">
        <f t="shared" si="20"/>
        <v>MI - Ingham County</v>
      </c>
      <c r="E1338">
        <v>105.31622797927464</v>
      </c>
    </row>
    <row r="1339" spans="1:5" x14ac:dyDescent="0.2">
      <c r="A1339" t="s">
        <v>1205</v>
      </c>
      <c r="B1339" t="s">
        <v>1230</v>
      </c>
      <c r="D1339" t="str">
        <f t="shared" si="20"/>
        <v>MI - Ionia County</v>
      </c>
      <c r="E1339">
        <v>105.25120000000003</v>
      </c>
    </row>
    <row r="1340" spans="1:5" x14ac:dyDescent="0.2">
      <c r="A1340" t="s">
        <v>1205</v>
      </c>
      <c r="B1340" t="s">
        <v>1231</v>
      </c>
      <c r="D1340" t="str">
        <f t="shared" si="20"/>
        <v>MI - Iosco County</v>
      </c>
      <c r="E1340">
        <v>110.61744827586205</v>
      </c>
    </row>
    <row r="1341" spans="1:5" x14ac:dyDescent="0.2">
      <c r="A1341" t="s">
        <v>1205</v>
      </c>
      <c r="B1341" t="s">
        <v>1232</v>
      </c>
      <c r="D1341" t="str">
        <f t="shared" si="20"/>
        <v>MI - Iron County</v>
      </c>
      <c r="E1341">
        <v>114.08968421052633</v>
      </c>
    </row>
    <row r="1342" spans="1:5" x14ac:dyDescent="0.2">
      <c r="A1342" t="s">
        <v>1205</v>
      </c>
      <c r="B1342" t="s">
        <v>1233</v>
      </c>
      <c r="D1342" t="str">
        <f t="shared" si="20"/>
        <v>MI - Isabella County</v>
      </c>
      <c r="E1342">
        <v>106.99080000000001</v>
      </c>
    </row>
    <row r="1343" spans="1:5" x14ac:dyDescent="0.2">
      <c r="A1343" t="s">
        <v>1205</v>
      </c>
      <c r="B1343" t="s">
        <v>401</v>
      </c>
      <c r="D1343" t="str">
        <f t="shared" si="20"/>
        <v>MI - Jackson County</v>
      </c>
      <c r="E1343">
        <v>105.27949624060146</v>
      </c>
    </row>
    <row r="1344" spans="1:5" x14ac:dyDescent="0.2">
      <c r="A1344" t="s">
        <v>1205</v>
      </c>
      <c r="B1344" t="s">
        <v>1234</v>
      </c>
      <c r="D1344" t="str">
        <f t="shared" si="20"/>
        <v>MI - Kalamazoo County</v>
      </c>
      <c r="E1344">
        <v>103.71892268041238</v>
      </c>
    </row>
    <row r="1345" spans="1:5" x14ac:dyDescent="0.2">
      <c r="A1345" t="s">
        <v>1205</v>
      </c>
      <c r="B1345" t="s">
        <v>1235</v>
      </c>
      <c r="D1345" t="str">
        <f t="shared" si="20"/>
        <v>MI - Kalkaska County</v>
      </c>
      <c r="E1345">
        <v>108.56507142857143</v>
      </c>
    </row>
    <row r="1346" spans="1:5" x14ac:dyDescent="0.2">
      <c r="A1346" t="s">
        <v>1205</v>
      </c>
      <c r="B1346" t="s">
        <v>629</v>
      </c>
      <c r="D1346" t="str">
        <f t="shared" si="20"/>
        <v>MI - Kent County</v>
      </c>
      <c r="E1346">
        <v>101.91408938547481</v>
      </c>
    </row>
    <row r="1347" spans="1:5" x14ac:dyDescent="0.2">
      <c r="A1347" t="s">
        <v>1205</v>
      </c>
      <c r="B1347" t="s">
        <v>1236</v>
      </c>
      <c r="D1347" t="str">
        <f t="shared" ref="D1347:D1410" si="21">A1347&amp;" - "&amp;B1347</f>
        <v>MI - Keweenaw County</v>
      </c>
      <c r="E1347">
        <v>113.87700000000001</v>
      </c>
    </row>
    <row r="1348" spans="1:5" x14ac:dyDescent="0.2">
      <c r="A1348" t="s">
        <v>1205</v>
      </c>
      <c r="B1348" t="s">
        <v>524</v>
      </c>
      <c r="D1348" t="str">
        <f t="shared" si="21"/>
        <v>MI - Lake County</v>
      </c>
      <c r="E1348">
        <v>113.97342857142858</v>
      </c>
    </row>
    <row r="1349" spans="1:5" x14ac:dyDescent="0.2">
      <c r="A1349" t="s">
        <v>1205</v>
      </c>
      <c r="B1349" t="s">
        <v>1237</v>
      </c>
      <c r="D1349" t="str">
        <f t="shared" si="21"/>
        <v>MI - Lapeer County</v>
      </c>
      <c r="E1349">
        <v>97.418103896103872</v>
      </c>
    </row>
    <row r="1350" spans="1:5" x14ac:dyDescent="0.2">
      <c r="A1350" t="s">
        <v>1205</v>
      </c>
      <c r="B1350" t="s">
        <v>1238</v>
      </c>
      <c r="D1350" t="str">
        <f t="shared" si="21"/>
        <v>MI - Leelanau County</v>
      </c>
      <c r="E1350">
        <v>91.750500000000002</v>
      </c>
    </row>
    <row r="1351" spans="1:5" x14ac:dyDescent="0.2">
      <c r="A1351" t="s">
        <v>1205</v>
      </c>
      <c r="B1351" t="s">
        <v>1239</v>
      </c>
      <c r="D1351" t="str">
        <f t="shared" si="21"/>
        <v>MI - Lenawee County</v>
      </c>
      <c r="E1351">
        <v>102.71524137931036</v>
      </c>
    </row>
    <row r="1352" spans="1:5" x14ac:dyDescent="0.2">
      <c r="A1352" t="s">
        <v>1205</v>
      </c>
      <c r="B1352" t="s">
        <v>910</v>
      </c>
      <c r="D1352" t="str">
        <f t="shared" si="21"/>
        <v>MI - Livingston County</v>
      </c>
      <c r="E1352">
        <v>87.607342105263172</v>
      </c>
    </row>
    <row r="1353" spans="1:5" x14ac:dyDescent="0.2">
      <c r="A1353" t="s">
        <v>1205</v>
      </c>
      <c r="B1353" t="s">
        <v>1240</v>
      </c>
      <c r="D1353" t="str">
        <f t="shared" si="21"/>
        <v>MI - Luce County</v>
      </c>
      <c r="E1353">
        <v>111.64500000000002</v>
      </c>
    </row>
    <row r="1354" spans="1:5" x14ac:dyDescent="0.2">
      <c r="A1354" t="s">
        <v>1205</v>
      </c>
      <c r="B1354" t="s">
        <v>1241</v>
      </c>
      <c r="D1354" t="str">
        <f t="shared" si="21"/>
        <v>MI - Mackinac County</v>
      </c>
      <c r="E1354">
        <v>107.22253846153846</v>
      </c>
    </row>
    <row r="1355" spans="1:5" x14ac:dyDescent="0.2">
      <c r="A1355" t="s">
        <v>1205</v>
      </c>
      <c r="B1355" t="s">
        <v>1242</v>
      </c>
      <c r="D1355" t="str">
        <f t="shared" si="21"/>
        <v>MI - Macomb County</v>
      </c>
      <c r="E1355">
        <v>96.88026163723903</v>
      </c>
    </row>
    <row r="1356" spans="1:5" x14ac:dyDescent="0.2">
      <c r="A1356" t="s">
        <v>1205</v>
      </c>
      <c r="B1356" t="s">
        <v>1243</v>
      </c>
      <c r="D1356" t="str">
        <f t="shared" si="21"/>
        <v>MI - Manistee County</v>
      </c>
      <c r="E1356">
        <v>108.94465384615384</v>
      </c>
    </row>
    <row r="1357" spans="1:5" x14ac:dyDescent="0.2">
      <c r="A1357" t="s">
        <v>1205</v>
      </c>
      <c r="B1357" t="s">
        <v>1244</v>
      </c>
      <c r="D1357" t="str">
        <f t="shared" si="21"/>
        <v>MI - Marquette County</v>
      </c>
      <c r="E1357">
        <v>108.9767727272727</v>
      </c>
    </row>
    <row r="1358" spans="1:5" x14ac:dyDescent="0.2">
      <c r="A1358" t="s">
        <v>1205</v>
      </c>
      <c r="B1358" t="s">
        <v>915</v>
      </c>
      <c r="D1358" t="str">
        <f t="shared" si="21"/>
        <v>MI - Mason County</v>
      </c>
      <c r="E1358">
        <v>108.36933333333333</v>
      </c>
    </row>
    <row r="1359" spans="1:5" x14ac:dyDescent="0.2">
      <c r="A1359" t="s">
        <v>1205</v>
      </c>
      <c r="B1359" t="s">
        <v>1245</v>
      </c>
      <c r="D1359" t="str">
        <f t="shared" si="21"/>
        <v>MI - Mecosta County</v>
      </c>
      <c r="E1359">
        <v>108.71148648648649</v>
      </c>
    </row>
    <row r="1360" spans="1:5" x14ac:dyDescent="0.2">
      <c r="A1360" t="s">
        <v>1205</v>
      </c>
      <c r="B1360" t="s">
        <v>1246</v>
      </c>
      <c r="D1360" t="str">
        <f t="shared" si="21"/>
        <v>MI - Menominee County</v>
      </c>
      <c r="E1360">
        <v>111.07089473684212</v>
      </c>
    </row>
    <row r="1361" spans="1:5" x14ac:dyDescent="0.2">
      <c r="A1361" t="s">
        <v>1205</v>
      </c>
      <c r="B1361" t="s">
        <v>1247</v>
      </c>
      <c r="D1361" t="str">
        <f t="shared" si="21"/>
        <v>MI - Midland County</v>
      </c>
      <c r="E1361">
        <v>103.17323076923076</v>
      </c>
    </row>
    <row r="1362" spans="1:5" x14ac:dyDescent="0.2">
      <c r="A1362" t="s">
        <v>1205</v>
      </c>
      <c r="B1362" t="s">
        <v>1248</v>
      </c>
      <c r="D1362" t="str">
        <f t="shared" si="21"/>
        <v>MI - Missaukee County</v>
      </c>
      <c r="E1362">
        <v>110.27007692307691</v>
      </c>
    </row>
    <row r="1363" spans="1:5" x14ac:dyDescent="0.2">
      <c r="A1363" t="s">
        <v>1205</v>
      </c>
      <c r="B1363" t="s">
        <v>415</v>
      </c>
      <c r="D1363" t="str">
        <f t="shared" si="21"/>
        <v>MI - Monroe County</v>
      </c>
      <c r="E1363">
        <v>98.284104000000056</v>
      </c>
    </row>
    <row r="1364" spans="1:5" x14ac:dyDescent="0.2">
      <c r="A1364" t="s">
        <v>1205</v>
      </c>
      <c r="B1364" t="s">
        <v>1249</v>
      </c>
      <c r="D1364" t="str">
        <f t="shared" si="21"/>
        <v>MI - Montcalm County</v>
      </c>
      <c r="E1364">
        <v>108.29812500000001</v>
      </c>
    </row>
    <row r="1365" spans="1:5" x14ac:dyDescent="0.2">
      <c r="A1365" t="s">
        <v>1205</v>
      </c>
      <c r="B1365" t="s">
        <v>1250</v>
      </c>
      <c r="D1365" t="str">
        <f t="shared" si="21"/>
        <v>MI - Montmorency County</v>
      </c>
      <c r="E1365">
        <v>111.0393</v>
      </c>
    </row>
    <row r="1366" spans="1:5" x14ac:dyDescent="0.2">
      <c r="A1366" t="s">
        <v>1205</v>
      </c>
      <c r="B1366" t="s">
        <v>1251</v>
      </c>
      <c r="D1366" t="str">
        <f t="shared" si="21"/>
        <v>MI - Muskegon County</v>
      </c>
      <c r="E1366">
        <v>109.19686956521737</v>
      </c>
    </row>
    <row r="1367" spans="1:5" x14ac:dyDescent="0.2">
      <c r="A1367" t="s">
        <v>1205</v>
      </c>
      <c r="B1367" t="s">
        <v>1252</v>
      </c>
      <c r="D1367" t="str">
        <f t="shared" si="21"/>
        <v>MI - Newaygo County</v>
      </c>
      <c r="E1367">
        <v>107.49981818181818</v>
      </c>
    </row>
    <row r="1368" spans="1:5" x14ac:dyDescent="0.2">
      <c r="A1368" t="s">
        <v>1205</v>
      </c>
      <c r="B1368" t="s">
        <v>1253</v>
      </c>
      <c r="D1368" t="str">
        <f t="shared" si="21"/>
        <v>MI - Oakland County</v>
      </c>
      <c r="E1368">
        <v>86.232445229681929</v>
      </c>
    </row>
    <row r="1369" spans="1:5" x14ac:dyDescent="0.2">
      <c r="A1369" t="s">
        <v>1205</v>
      </c>
      <c r="B1369" t="s">
        <v>1254</v>
      </c>
      <c r="D1369" t="str">
        <f t="shared" si="21"/>
        <v>MI - Oceana County</v>
      </c>
      <c r="E1369">
        <v>109.23557142857143</v>
      </c>
    </row>
    <row r="1370" spans="1:5" x14ac:dyDescent="0.2">
      <c r="A1370" t="s">
        <v>1205</v>
      </c>
      <c r="B1370" t="s">
        <v>1255</v>
      </c>
      <c r="D1370" t="str">
        <f t="shared" si="21"/>
        <v>MI - Ogemaw County</v>
      </c>
      <c r="E1370">
        <v>111.05057142857143</v>
      </c>
    </row>
    <row r="1371" spans="1:5" x14ac:dyDescent="0.2">
      <c r="A1371" t="s">
        <v>1205</v>
      </c>
      <c r="B1371" t="s">
        <v>1256</v>
      </c>
      <c r="D1371" t="str">
        <f t="shared" si="21"/>
        <v>MI - Ontonagon County</v>
      </c>
      <c r="E1371">
        <v>115.31399999999998</v>
      </c>
    </row>
    <row r="1372" spans="1:5" x14ac:dyDescent="0.2">
      <c r="A1372" t="s">
        <v>1205</v>
      </c>
      <c r="B1372" t="s">
        <v>669</v>
      </c>
      <c r="D1372" t="str">
        <f t="shared" si="21"/>
        <v>MI - Osceola County</v>
      </c>
      <c r="E1372">
        <v>111.073125</v>
      </c>
    </row>
    <row r="1373" spans="1:5" x14ac:dyDescent="0.2">
      <c r="A1373" t="s">
        <v>1205</v>
      </c>
      <c r="B1373" t="s">
        <v>1257</v>
      </c>
      <c r="D1373" t="str">
        <f t="shared" si="21"/>
        <v>MI - Oscoda County</v>
      </c>
      <c r="E1373">
        <v>112.67640000000002</v>
      </c>
    </row>
    <row r="1374" spans="1:5" x14ac:dyDescent="0.2">
      <c r="A1374" t="s">
        <v>1205</v>
      </c>
      <c r="B1374" t="s">
        <v>1258</v>
      </c>
      <c r="D1374" t="str">
        <f t="shared" si="21"/>
        <v>MI - Otsego County</v>
      </c>
      <c r="E1374">
        <v>104.87329411764705</v>
      </c>
    </row>
    <row r="1375" spans="1:5" x14ac:dyDescent="0.2">
      <c r="A1375" t="s">
        <v>1205</v>
      </c>
      <c r="B1375" t="s">
        <v>1018</v>
      </c>
      <c r="D1375" t="str">
        <f t="shared" si="21"/>
        <v>MI - Ottawa County</v>
      </c>
      <c r="E1375">
        <v>98.515090909090958</v>
      </c>
    </row>
    <row r="1376" spans="1:5" x14ac:dyDescent="0.2">
      <c r="A1376" t="s">
        <v>1205</v>
      </c>
      <c r="B1376" t="s">
        <v>1259</v>
      </c>
      <c r="D1376" t="str">
        <f t="shared" si="21"/>
        <v>MI - Presque Isle County</v>
      </c>
      <c r="E1376">
        <v>110.304</v>
      </c>
    </row>
    <row r="1377" spans="1:5" x14ac:dyDescent="0.2">
      <c r="A1377" t="s">
        <v>1205</v>
      </c>
      <c r="B1377" t="s">
        <v>1260</v>
      </c>
      <c r="D1377" t="str">
        <f t="shared" si="21"/>
        <v>MI - Roscommon County</v>
      </c>
      <c r="E1377">
        <v>110.15208000000003</v>
      </c>
    </row>
    <row r="1378" spans="1:5" x14ac:dyDescent="0.2">
      <c r="A1378" t="s">
        <v>1205</v>
      </c>
      <c r="B1378" t="s">
        <v>1261</v>
      </c>
      <c r="D1378" t="str">
        <f t="shared" si="21"/>
        <v>MI - Saginaw County</v>
      </c>
      <c r="E1378">
        <v>109.30126229508194</v>
      </c>
    </row>
    <row r="1379" spans="1:5" x14ac:dyDescent="0.2">
      <c r="A1379" t="s">
        <v>1205</v>
      </c>
      <c r="B1379" t="s">
        <v>423</v>
      </c>
      <c r="D1379" t="str">
        <f t="shared" si="21"/>
        <v>MI - St. Clair County</v>
      </c>
      <c r="E1379">
        <v>100.38325000000003</v>
      </c>
    </row>
    <row r="1380" spans="1:5" x14ac:dyDescent="0.2">
      <c r="A1380" t="s">
        <v>1205</v>
      </c>
      <c r="B1380" t="s">
        <v>962</v>
      </c>
      <c r="D1380" t="str">
        <f t="shared" si="21"/>
        <v>MI - St. Joseph County</v>
      </c>
      <c r="E1380">
        <v>107.20285714285718</v>
      </c>
    </row>
    <row r="1381" spans="1:5" x14ac:dyDescent="0.2">
      <c r="A1381" t="s">
        <v>1205</v>
      </c>
      <c r="B1381" t="s">
        <v>1262</v>
      </c>
      <c r="D1381" t="str">
        <f t="shared" si="21"/>
        <v>MI - Sanilac County</v>
      </c>
      <c r="E1381">
        <v>107.36302499999999</v>
      </c>
    </row>
    <row r="1382" spans="1:5" x14ac:dyDescent="0.2">
      <c r="A1382" t="s">
        <v>1205</v>
      </c>
      <c r="B1382" t="s">
        <v>1263</v>
      </c>
      <c r="D1382" t="str">
        <f t="shared" si="21"/>
        <v>MI - Schoolcraft County</v>
      </c>
      <c r="E1382">
        <v>111.29014285714287</v>
      </c>
    </row>
    <row r="1383" spans="1:5" x14ac:dyDescent="0.2">
      <c r="A1383" t="s">
        <v>1205</v>
      </c>
      <c r="B1383" t="s">
        <v>1264</v>
      </c>
      <c r="D1383" t="str">
        <f t="shared" si="21"/>
        <v>MI - Shiawassee County</v>
      </c>
      <c r="E1383">
        <v>104.63912068965516</v>
      </c>
    </row>
    <row r="1384" spans="1:5" x14ac:dyDescent="0.2">
      <c r="A1384" t="s">
        <v>1205</v>
      </c>
      <c r="B1384" t="s">
        <v>1265</v>
      </c>
      <c r="D1384" t="str">
        <f t="shared" si="21"/>
        <v>MI - Tuscola County</v>
      </c>
      <c r="E1384">
        <v>107.04204</v>
      </c>
    </row>
    <row r="1385" spans="1:5" x14ac:dyDescent="0.2">
      <c r="A1385" t="s">
        <v>1205</v>
      </c>
      <c r="B1385" t="s">
        <v>503</v>
      </c>
      <c r="D1385" t="str">
        <f t="shared" si="21"/>
        <v>MI - Van Buren County</v>
      </c>
      <c r="E1385">
        <v>105.82080882352938</v>
      </c>
    </row>
    <row r="1386" spans="1:5" x14ac:dyDescent="0.2">
      <c r="A1386" t="s">
        <v>1205</v>
      </c>
      <c r="B1386" t="s">
        <v>1266</v>
      </c>
      <c r="D1386" t="str">
        <f t="shared" si="21"/>
        <v>MI - Washtenaw County</v>
      </c>
      <c r="E1386">
        <v>91.788115830115828</v>
      </c>
    </row>
    <row r="1387" spans="1:5" x14ac:dyDescent="0.2">
      <c r="A1387" t="s">
        <v>1205</v>
      </c>
      <c r="B1387" t="s">
        <v>786</v>
      </c>
      <c r="D1387" t="str">
        <f t="shared" si="21"/>
        <v>MI - Wayne County</v>
      </c>
      <c r="E1387">
        <v>105.25360344827578</v>
      </c>
    </row>
    <row r="1388" spans="1:5" x14ac:dyDescent="0.2">
      <c r="A1388" t="s">
        <v>1205</v>
      </c>
      <c r="B1388" t="s">
        <v>1267</v>
      </c>
      <c r="D1388" t="str">
        <f t="shared" si="21"/>
        <v>MI - Wexford County</v>
      </c>
      <c r="E1388">
        <v>109.03387500000002</v>
      </c>
    </row>
    <row r="1389" spans="1:5" x14ac:dyDescent="0.2">
      <c r="A1389" t="s">
        <v>1268</v>
      </c>
      <c r="B1389" t="s">
        <v>1269</v>
      </c>
      <c r="D1389" t="str">
        <f t="shared" si="21"/>
        <v>MN - Aitkin County</v>
      </c>
      <c r="E1389">
        <v>108.47699999999999</v>
      </c>
    </row>
    <row r="1390" spans="1:5" x14ac:dyDescent="0.2">
      <c r="A1390" t="s">
        <v>1268</v>
      </c>
      <c r="B1390" t="s">
        <v>1270</v>
      </c>
      <c r="D1390" t="str">
        <f t="shared" si="21"/>
        <v>MN - Anoka County</v>
      </c>
      <c r="E1390">
        <v>97.563521739130451</v>
      </c>
    </row>
    <row r="1391" spans="1:5" x14ac:dyDescent="0.2">
      <c r="A1391" t="s">
        <v>1268</v>
      </c>
      <c r="B1391" t="s">
        <v>1271</v>
      </c>
      <c r="D1391" t="str">
        <f t="shared" si="21"/>
        <v>MN - Becker County</v>
      </c>
      <c r="E1391">
        <v>108.62700000000001</v>
      </c>
    </row>
    <row r="1392" spans="1:5" x14ac:dyDescent="0.2">
      <c r="A1392" t="s">
        <v>1268</v>
      </c>
      <c r="B1392" t="s">
        <v>1272</v>
      </c>
      <c r="D1392" t="str">
        <f t="shared" si="21"/>
        <v>MN - Beltrami County</v>
      </c>
      <c r="E1392">
        <v>109.551</v>
      </c>
    </row>
    <row r="1393" spans="1:5" x14ac:dyDescent="0.2">
      <c r="A1393" t="s">
        <v>1268</v>
      </c>
      <c r="B1393" t="s">
        <v>453</v>
      </c>
      <c r="D1393" t="str">
        <f t="shared" si="21"/>
        <v>MN - Benton County</v>
      </c>
      <c r="E1393">
        <v>104.78152173913043</v>
      </c>
    </row>
    <row r="1394" spans="1:5" x14ac:dyDescent="0.2">
      <c r="A1394" t="s">
        <v>1268</v>
      </c>
      <c r="B1394" t="s">
        <v>1273</v>
      </c>
      <c r="D1394" t="str">
        <f t="shared" si="21"/>
        <v>MN - Big Stone County</v>
      </c>
      <c r="E1394">
        <v>114.71000000000001</v>
      </c>
    </row>
    <row r="1395" spans="1:5" x14ac:dyDescent="0.2">
      <c r="A1395" t="s">
        <v>1268</v>
      </c>
      <c r="B1395" t="s">
        <v>1274</v>
      </c>
      <c r="D1395" t="str">
        <f t="shared" si="21"/>
        <v>MN - Blue Earth County</v>
      </c>
      <c r="E1395">
        <v>105.1956</v>
      </c>
    </row>
    <row r="1396" spans="1:5" x14ac:dyDescent="0.2">
      <c r="A1396" t="s">
        <v>1268</v>
      </c>
      <c r="B1396" t="s">
        <v>889</v>
      </c>
      <c r="D1396" t="str">
        <f t="shared" si="21"/>
        <v>MN - Brown County</v>
      </c>
      <c r="E1396">
        <v>106.7368846153846</v>
      </c>
    </row>
    <row r="1397" spans="1:5" x14ac:dyDescent="0.2">
      <c r="A1397" t="s">
        <v>1268</v>
      </c>
      <c r="B1397" t="s">
        <v>1275</v>
      </c>
      <c r="D1397" t="str">
        <f t="shared" si="21"/>
        <v>MN - Carlton County</v>
      </c>
      <c r="E1397">
        <v>107.26039285714288</v>
      </c>
    </row>
    <row r="1398" spans="1:5" x14ac:dyDescent="0.2">
      <c r="A1398" t="s">
        <v>1268</v>
      </c>
      <c r="B1398" t="s">
        <v>1276</v>
      </c>
      <c r="D1398" t="str">
        <f t="shared" si="21"/>
        <v>MN - Carver County</v>
      </c>
      <c r="E1398">
        <v>87.78249999999997</v>
      </c>
    </row>
    <row r="1399" spans="1:5" x14ac:dyDescent="0.2">
      <c r="A1399" t="s">
        <v>1268</v>
      </c>
      <c r="B1399" t="s">
        <v>808</v>
      </c>
      <c r="D1399" t="str">
        <f t="shared" si="21"/>
        <v>MN - Cass County</v>
      </c>
      <c r="E1399">
        <v>105.47243999999999</v>
      </c>
    </row>
    <row r="1400" spans="1:5" x14ac:dyDescent="0.2">
      <c r="A1400" t="s">
        <v>1268</v>
      </c>
      <c r="B1400" t="s">
        <v>1218</v>
      </c>
      <c r="D1400" t="str">
        <f t="shared" si="21"/>
        <v>MN - Chippewa County</v>
      </c>
      <c r="E1400">
        <v>110.99519999999998</v>
      </c>
    </row>
    <row r="1401" spans="1:5" x14ac:dyDescent="0.2">
      <c r="A1401" t="s">
        <v>1268</v>
      </c>
      <c r="B1401" t="s">
        <v>1277</v>
      </c>
      <c r="D1401" t="str">
        <f t="shared" si="21"/>
        <v>MN - Chisago County</v>
      </c>
      <c r="E1401">
        <v>98.885666666666651</v>
      </c>
    </row>
    <row r="1402" spans="1:5" x14ac:dyDescent="0.2">
      <c r="A1402" t="s">
        <v>1268</v>
      </c>
      <c r="B1402" t="s">
        <v>379</v>
      </c>
      <c r="D1402" t="str">
        <f t="shared" si="21"/>
        <v>MN - Clay County</v>
      </c>
      <c r="E1402">
        <v>107.57197674418603</v>
      </c>
    </row>
    <row r="1403" spans="1:5" x14ac:dyDescent="0.2">
      <c r="A1403" t="s">
        <v>1268</v>
      </c>
      <c r="B1403" t="s">
        <v>867</v>
      </c>
      <c r="D1403" t="str">
        <f t="shared" si="21"/>
        <v>MN - Clearwater County</v>
      </c>
      <c r="E1403">
        <v>112.73310000000001</v>
      </c>
    </row>
    <row r="1404" spans="1:5" x14ac:dyDescent="0.2">
      <c r="A1404" t="s">
        <v>1268</v>
      </c>
      <c r="B1404" t="s">
        <v>711</v>
      </c>
      <c r="D1404" t="str">
        <f t="shared" si="21"/>
        <v>MN - Cook County</v>
      </c>
      <c r="E1404">
        <v>103.6872</v>
      </c>
    </row>
    <row r="1405" spans="1:5" x14ac:dyDescent="0.2">
      <c r="A1405" t="s">
        <v>1268</v>
      </c>
      <c r="B1405" t="s">
        <v>1278</v>
      </c>
      <c r="D1405" t="str">
        <f t="shared" si="21"/>
        <v>MN - Cottonwood County</v>
      </c>
      <c r="E1405">
        <v>113.772375</v>
      </c>
    </row>
    <row r="1406" spans="1:5" x14ac:dyDescent="0.2">
      <c r="A1406" t="s">
        <v>1268</v>
      </c>
      <c r="B1406" t="s">
        <v>1279</v>
      </c>
      <c r="D1406" t="str">
        <f t="shared" si="21"/>
        <v>MN - Crow Wing County</v>
      </c>
      <c r="E1406">
        <v>104.43825</v>
      </c>
    </row>
    <row r="1407" spans="1:5" x14ac:dyDescent="0.2">
      <c r="A1407" t="s">
        <v>1268</v>
      </c>
      <c r="B1407" t="s">
        <v>1280</v>
      </c>
      <c r="D1407" t="str">
        <f t="shared" si="21"/>
        <v>MN - Dakota County</v>
      </c>
      <c r="E1407">
        <v>91.689773195876271</v>
      </c>
    </row>
    <row r="1408" spans="1:5" x14ac:dyDescent="0.2">
      <c r="A1408" t="s">
        <v>1268</v>
      </c>
      <c r="B1408" t="s">
        <v>717</v>
      </c>
      <c r="D1408" t="str">
        <f t="shared" si="21"/>
        <v>MN - Dodge County</v>
      </c>
      <c r="E1408">
        <v>103.6122</v>
      </c>
    </row>
    <row r="1409" spans="1:5" x14ac:dyDescent="0.2">
      <c r="A1409" t="s">
        <v>1268</v>
      </c>
      <c r="B1409" t="s">
        <v>582</v>
      </c>
      <c r="D1409" t="str">
        <f t="shared" si="21"/>
        <v>MN - Douglas County</v>
      </c>
      <c r="E1409">
        <v>105.26850000000002</v>
      </c>
    </row>
    <row r="1410" spans="1:5" x14ac:dyDescent="0.2">
      <c r="A1410" t="s">
        <v>1268</v>
      </c>
      <c r="B1410" t="s">
        <v>1281</v>
      </c>
      <c r="D1410" t="str">
        <f t="shared" si="21"/>
        <v>MN - Faribault County</v>
      </c>
      <c r="E1410">
        <v>112.99878947368423</v>
      </c>
    </row>
    <row r="1411" spans="1:5" x14ac:dyDescent="0.2">
      <c r="A1411" t="s">
        <v>1268</v>
      </c>
      <c r="B1411" t="s">
        <v>1282</v>
      </c>
      <c r="D1411" t="str">
        <f t="shared" ref="D1411:D1474" si="22">A1411&amp;" - "&amp;B1411</f>
        <v>MN - Fillmore County</v>
      </c>
      <c r="E1411">
        <v>109.501875</v>
      </c>
    </row>
    <row r="1412" spans="1:5" x14ac:dyDescent="0.2">
      <c r="A1412" t="s">
        <v>1268</v>
      </c>
      <c r="B1412" t="s">
        <v>1283</v>
      </c>
      <c r="D1412" t="str">
        <f t="shared" si="22"/>
        <v>MN - Freeborn County</v>
      </c>
      <c r="E1412">
        <v>109.62232258064518</v>
      </c>
    </row>
    <row r="1413" spans="1:5" x14ac:dyDescent="0.2">
      <c r="A1413" t="s">
        <v>1268</v>
      </c>
      <c r="B1413" t="s">
        <v>1284</v>
      </c>
      <c r="D1413" t="str">
        <f t="shared" si="22"/>
        <v>MN - Goodhue County</v>
      </c>
      <c r="E1413">
        <v>100.67035135135137</v>
      </c>
    </row>
    <row r="1414" spans="1:5" x14ac:dyDescent="0.2">
      <c r="A1414" t="s">
        <v>1268</v>
      </c>
      <c r="B1414" t="s">
        <v>471</v>
      </c>
      <c r="D1414" t="str">
        <f t="shared" si="22"/>
        <v>MN - Grant County</v>
      </c>
      <c r="E1414">
        <v>112.88100000000001</v>
      </c>
    </row>
    <row r="1415" spans="1:5" x14ac:dyDescent="0.2">
      <c r="A1415" t="s">
        <v>1268</v>
      </c>
      <c r="B1415" t="s">
        <v>1285</v>
      </c>
      <c r="D1415" t="str">
        <f t="shared" si="22"/>
        <v>MN - Hennepin County</v>
      </c>
      <c r="E1415">
        <v>93.911866801210778</v>
      </c>
    </row>
    <row r="1416" spans="1:5" x14ac:dyDescent="0.2">
      <c r="A1416" t="s">
        <v>1268</v>
      </c>
      <c r="B1416" t="s">
        <v>400</v>
      </c>
      <c r="D1416" t="str">
        <f t="shared" si="22"/>
        <v>MN - Houston County</v>
      </c>
      <c r="E1416">
        <v>107.03769230769232</v>
      </c>
    </row>
    <row r="1417" spans="1:5" x14ac:dyDescent="0.2">
      <c r="A1417" t="s">
        <v>1268</v>
      </c>
      <c r="B1417" t="s">
        <v>1286</v>
      </c>
      <c r="D1417" t="str">
        <f t="shared" si="22"/>
        <v>MN - Hubbard County</v>
      </c>
      <c r="E1417">
        <v>106.64576470588236</v>
      </c>
    </row>
    <row r="1418" spans="1:5" x14ac:dyDescent="0.2">
      <c r="A1418" t="s">
        <v>1268</v>
      </c>
      <c r="B1418" t="s">
        <v>1287</v>
      </c>
      <c r="D1418" t="str">
        <f t="shared" si="22"/>
        <v>MN - Isanti County</v>
      </c>
      <c r="E1418">
        <v>101.79514285714288</v>
      </c>
    </row>
    <row r="1419" spans="1:5" x14ac:dyDescent="0.2">
      <c r="A1419" t="s">
        <v>1268</v>
      </c>
      <c r="B1419" t="s">
        <v>1288</v>
      </c>
      <c r="D1419" t="str">
        <f t="shared" si="22"/>
        <v>MN - Itasca County</v>
      </c>
      <c r="E1419">
        <v>107.83527906976745</v>
      </c>
    </row>
    <row r="1420" spans="1:5" x14ac:dyDescent="0.2">
      <c r="A1420" t="s">
        <v>1268</v>
      </c>
      <c r="B1420" t="s">
        <v>401</v>
      </c>
      <c r="D1420" t="str">
        <f t="shared" si="22"/>
        <v>MN - Jackson County</v>
      </c>
      <c r="E1420">
        <v>111.20528571428569</v>
      </c>
    </row>
    <row r="1421" spans="1:5" x14ac:dyDescent="0.2">
      <c r="A1421" t="s">
        <v>1268</v>
      </c>
      <c r="B1421" t="s">
        <v>1289</v>
      </c>
      <c r="D1421" t="str">
        <f t="shared" si="22"/>
        <v>MN - Kanabec County</v>
      </c>
      <c r="E1421">
        <v>107.80585714285715</v>
      </c>
    </row>
    <row r="1422" spans="1:5" x14ac:dyDescent="0.2">
      <c r="A1422" t="s">
        <v>1268</v>
      </c>
      <c r="B1422" t="s">
        <v>1290</v>
      </c>
      <c r="D1422" t="str">
        <f t="shared" si="22"/>
        <v>MN - Kandiyohi County</v>
      </c>
      <c r="E1422">
        <v>106.04417142857143</v>
      </c>
    </row>
    <row r="1423" spans="1:5" x14ac:dyDescent="0.2">
      <c r="A1423" t="s">
        <v>1268</v>
      </c>
      <c r="B1423" t="s">
        <v>1291</v>
      </c>
      <c r="D1423" t="str">
        <f t="shared" si="22"/>
        <v>MN - Kittson County</v>
      </c>
      <c r="E1423">
        <v>115.30542857142858</v>
      </c>
    </row>
    <row r="1424" spans="1:5" x14ac:dyDescent="0.2">
      <c r="A1424" t="s">
        <v>1268</v>
      </c>
      <c r="B1424" t="s">
        <v>1292</v>
      </c>
      <c r="D1424" t="str">
        <f t="shared" si="22"/>
        <v>MN - Koochiching County</v>
      </c>
      <c r="E1424">
        <v>111.483</v>
      </c>
    </row>
    <row r="1425" spans="1:5" x14ac:dyDescent="0.2">
      <c r="A1425" t="s">
        <v>1268</v>
      </c>
      <c r="B1425" t="s">
        <v>1293</v>
      </c>
      <c r="D1425" t="str">
        <f t="shared" si="22"/>
        <v>MN - Lac qui Parle County</v>
      </c>
      <c r="E1425">
        <v>114.40472727272727</v>
      </c>
    </row>
    <row r="1426" spans="1:5" x14ac:dyDescent="0.2">
      <c r="A1426" t="s">
        <v>1268</v>
      </c>
      <c r="B1426" t="s">
        <v>524</v>
      </c>
      <c r="D1426" t="str">
        <f t="shared" si="22"/>
        <v>MN - Lake County</v>
      </c>
      <c r="E1426">
        <v>108.31425</v>
      </c>
    </row>
    <row r="1427" spans="1:5" x14ac:dyDescent="0.2">
      <c r="A1427" t="s">
        <v>1268</v>
      </c>
      <c r="B1427" t="s">
        <v>1294</v>
      </c>
      <c r="D1427" t="str">
        <f t="shared" si="22"/>
        <v>MN - Lake of the Woods County</v>
      </c>
      <c r="E1427">
        <v>110.307</v>
      </c>
    </row>
    <row r="1428" spans="1:5" x14ac:dyDescent="0.2">
      <c r="A1428" t="s">
        <v>1268</v>
      </c>
      <c r="B1428" t="s">
        <v>1295</v>
      </c>
      <c r="D1428" t="str">
        <f t="shared" si="22"/>
        <v>MN - Le Sueur County</v>
      </c>
      <c r="E1428">
        <v>102.35331818181818</v>
      </c>
    </row>
    <row r="1429" spans="1:5" x14ac:dyDescent="0.2">
      <c r="A1429" t="s">
        <v>1268</v>
      </c>
      <c r="B1429" t="s">
        <v>479</v>
      </c>
      <c r="D1429" t="str">
        <f t="shared" si="22"/>
        <v>MN - Lincoln County</v>
      </c>
      <c r="E1429">
        <v>114.51600000000001</v>
      </c>
    </row>
    <row r="1430" spans="1:5" x14ac:dyDescent="0.2">
      <c r="A1430" t="s">
        <v>1268</v>
      </c>
      <c r="B1430" t="s">
        <v>830</v>
      </c>
      <c r="D1430" t="str">
        <f t="shared" si="22"/>
        <v>MN - Lyon County</v>
      </c>
      <c r="E1430">
        <v>108.41400000000002</v>
      </c>
    </row>
    <row r="1431" spans="1:5" x14ac:dyDescent="0.2">
      <c r="A1431" t="s">
        <v>1268</v>
      </c>
      <c r="B1431" t="s">
        <v>1296</v>
      </c>
      <c r="D1431" t="str">
        <f t="shared" si="22"/>
        <v>MN - McLeod County</v>
      </c>
      <c r="E1431">
        <v>102.66090000000001</v>
      </c>
    </row>
    <row r="1432" spans="1:5" x14ac:dyDescent="0.2">
      <c r="A1432" t="s">
        <v>1268</v>
      </c>
      <c r="B1432" t="s">
        <v>1297</v>
      </c>
      <c r="D1432" t="str">
        <f t="shared" si="22"/>
        <v>MN - Mahnomen County</v>
      </c>
      <c r="E1432">
        <v>114.31462500000001</v>
      </c>
    </row>
    <row r="1433" spans="1:5" x14ac:dyDescent="0.2">
      <c r="A1433" t="s">
        <v>1268</v>
      </c>
      <c r="B1433" t="s">
        <v>413</v>
      </c>
      <c r="D1433" t="str">
        <f t="shared" si="22"/>
        <v>MN - Marshall County</v>
      </c>
      <c r="E1433">
        <v>113.46449999999999</v>
      </c>
    </row>
    <row r="1434" spans="1:5" x14ac:dyDescent="0.2">
      <c r="A1434" t="s">
        <v>1268</v>
      </c>
      <c r="B1434" t="s">
        <v>664</v>
      </c>
      <c r="D1434" t="str">
        <f t="shared" si="22"/>
        <v>MN - Martin County</v>
      </c>
      <c r="E1434">
        <v>110.52557142857144</v>
      </c>
    </row>
    <row r="1435" spans="1:5" x14ac:dyDescent="0.2">
      <c r="A1435" t="s">
        <v>1268</v>
      </c>
      <c r="B1435" t="s">
        <v>1298</v>
      </c>
      <c r="D1435" t="str">
        <f t="shared" si="22"/>
        <v>MN - Meeker County</v>
      </c>
      <c r="E1435">
        <v>105.69763636363633</v>
      </c>
    </row>
    <row r="1436" spans="1:5" x14ac:dyDescent="0.2">
      <c r="A1436" t="s">
        <v>1268</v>
      </c>
      <c r="B1436" t="s">
        <v>1299</v>
      </c>
      <c r="D1436" t="str">
        <f t="shared" si="22"/>
        <v>MN - Mille Lacs County</v>
      </c>
      <c r="E1436">
        <v>106.76064705882352</v>
      </c>
    </row>
    <row r="1437" spans="1:5" x14ac:dyDescent="0.2">
      <c r="A1437" t="s">
        <v>1268</v>
      </c>
      <c r="B1437" t="s">
        <v>1300</v>
      </c>
      <c r="D1437" t="str">
        <f t="shared" si="22"/>
        <v>MN - Morrison County</v>
      </c>
      <c r="E1437">
        <v>108.00958064516128</v>
      </c>
    </row>
    <row r="1438" spans="1:5" x14ac:dyDescent="0.2">
      <c r="A1438" t="s">
        <v>1268</v>
      </c>
      <c r="B1438" t="s">
        <v>1301</v>
      </c>
      <c r="D1438" t="str">
        <f t="shared" si="22"/>
        <v>MN - Mower County</v>
      </c>
      <c r="E1438">
        <v>109.47314634146345</v>
      </c>
    </row>
    <row r="1439" spans="1:5" x14ac:dyDescent="0.2">
      <c r="A1439" t="s">
        <v>1268</v>
      </c>
      <c r="B1439" t="s">
        <v>754</v>
      </c>
      <c r="D1439" t="str">
        <f t="shared" si="22"/>
        <v>MN - Murray County</v>
      </c>
      <c r="E1439">
        <v>113.82570000000001</v>
      </c>
    </row>
    <row r="1440" spans="1:5" x14ac:dyDescent="0.2">
      <c r="A1440" t="s">
        <v>1268</v>
      </c>
      <c r="B1440" t="s">
        <v>1302</v>
      </c>
      <c r="D1440" t="str">
        <f t="shared" si="22"/>
        <v>MN - Nicollet County</v>
      </c>
      <c r="E1440">
        <v>101.38213636363635</v>
      </c>
    </row>
    <row r="1441" spans="1:5" x14ac:dyDescent="0.2">
      <c r="A1441" t="s">
        <v>1268</v>
      </c>
      <c r="B1441" t="s">
        <v>1303</v>
      </c>
      <c r="D1441" t="str">
        <f t="shared" si="22"/>
        <v>MN - Nobles County</v>
      </c>
      <c r="E1441">
        <v>111.74986956521738</v>
      </c>
    </row>
    <row r="1442" spans="1:5" x14ac:dyDescent="0.2">
      <c r="A1442" t="s">
        <v>1268</v>
      </c>
      <c r="B1442" t="s">
        <v>1304</v>
      </c>
      <c r="D1442" t="str">
        <f t="shared" si="22"/>
        <v>MN - Norman County</v>
      </c>
      <c r="E1442">
        <v>114.14800000000001</v>
      </c>
    </row>
    <row r="1443" spans="1:5" x14ac:dyDescent="0.2">
      <c r="A1443" t="s">
        <v>1268</v>
      </c>
      <c r="B1443" t="s">
        <v>1305</v>
      </c>
      <c r="D1443" t="str">
        <f t="shared" si="22"/>
        <v>MN - Olmsted County</v>
      </c>
      <c r="E1443">
        <v>98.212380530973462</v>
      </c>
    </row>
    <row r="1444" spans="1:5" x14ac:dyDescent="0.2">
      <c r="A1444" t="s">
        <v>1268</v>
      </c>
      <c r="B1444" t="s">
        <v>1306</v>
      </c>
      <c r="D1444" t="str">
        <f t="shared" si="22"/>
        <v>MN - Otter Tail County</v>
      </c>
      <c r="E1444">
        <v>108.02903773584906</v>
      </c>
    </row>
    <row r="1445" spans="1:5" x14ac:dyDescent="0.2">
      <c r="A1445" t="s">
        <v>1268</v>
      </c>
      <c r="B1445" t="s">
        <v>1307</v>
      </c>
      <c r="D1445" t="str">
        <f t="shared" si="22"/>
        <v>MN - Pennington County</v>
      </c>
      <c r="E1445">
        <v>111.18150000000001</v>
      </c>
    </row>
    <row r="1446" spans="1:5" x14ac:dyDescent="0.2">
      <c r="A1446" t="s">
        <v>1268</v>
      </c>
      <c r="B1446" t="s">
        <v>1308</v>
      </c>
      <c r="D1446" t="str">
        <f t="shared" si="22"/>
        <v>MN - Pine County</v>
      </c>
      <c r="E1446">
        <v>107.46094736842106</v>
      </c>
    </row>
    <row r="1447" spans="1:5" x14ac:dyDescent="0.2">
      <c r="A1447" t="s">
        <v>1268</v>
      </c>
      <c r="B1447" t="s">
        <v>1309</v>
      </c>
      <c r="D1447" t="str">
        <f t="shared" si="22"/>
        <v>MN - Pipestone County</v>
      </c>
      <c r="E1447">
        <v>113.95350000000002</v>
      </c>
    </row>
    <row r="1448" spans="1:5" x14ac:dyDescent="0.2">
      <c r="A1448" t="s">
        <v>1268</v>
      </c>
      <c r="B1448" t="s">
        <v>490</v>
      </c>
      <c r="D1448" t="str">
        <f t="shared" si="22"/>
        <v>MN - Polk County</v>
      </c>
      <c r="E1448">
        <v>110.59374193548386</v>
      </c>
    </row>
    <row r="1449" spans="1:5" x14ac:dyDescent="0.2">
      <c r="A1449" t="s">
        <v>1268</v>
      </c>
      <c r="B1449" t="s">
        <v>491</v>
      </c>
      <c r="D1449" t="str">
        <f t="shared" si="22"/>
        <v>MN - Pope County</v>
      </c>
      <c r="E1449">
        <v>109.73099999999999</v>
      </c>
    </row>
    <row r="1450" spans="1:5" x14ac:dyDescent="0.2">
      <c r="A1450" t="s">
        <v>1268</v>
      </c>
      <c r="B1450" t="s">
        <v>1310</v>
      </c>
      <c r="D1450" t="str">
        <f t="shared" si="22"/>
        <v>MN - Ramsey County</v>
      </c>
      <c r="E1450">
        <v>98.641979999999947</v>
      </c>
    </row>
    <row r="1451" spans="1:5" x14ac:dyDescent="0.2">
      <c r="A1451" t="s">
        <v>1268</v>
      </c>
      <c r="B1451" t="s">
        <v>1311</v>
      </c>
      <c r="D1451" t="str">
        <f t="shared" si="22"/>
        <v>MN - Red Lake County</v>
      </c>
      <c r="E1451">
        <v>114.498</v>
      </c>
    </row>
    <row r="1452" spans="1:5" x14ac:dyDescent="0.2">
      <c r="A1452" t="s">
        <v>1268</v>
      </c>
      <c r="B1452" t="s">
        <v>1312</v>
      </c>
      <c r="D1452" t="str">
        <f t="shared" si="22"/>
        <v>MN - Redwood County</v>
      </c>
      <c r="E1452">
        <v>111.77052631578947</v>
      </c>
    </row>
    <row r="1453" spans="1:5" x14ac:dyDescent="0.2">
      <c r="A1453" t="s">
        <v>1268</v>
      </c>
      <c r="B1453" t="s">
        <v>1313</v>
      </c>
      <c r="D1453" t="str">
        <f t="shared" si="22"/>
        <v>MN - Renville County</v>
      </c>
      <c r="E1453">
        <v>111.40549999999999</v>
      </c>
    </row>
    <row r="1454" spans="1:5" x14ac:dyDescent="0.2">
      <c r="A1454" t="s">
        <v>1268</v>
      </c>
      <c r="B1454" t="s">
        <v>1025</v>
      </c>
      <c r="D1454" t="str">
        <f t="shared" si="22"/>
        <v>MN - Rice County</v>
      </c>
      <c r="E1454">
        <v>99.676674418604648</v>
      </c>
    </row>
    <row r="1455" spans="1:5" x14ac:dyDescent="0.2">
      <c r="A1455" t="s">
        <v>1268</v>
      </c>
      <c r="B1455" t="s">
        <v>1314</v>
      </c>
      <c r="D1455" t="str">
        <f t="shared" si="22"/>
        <v>MN - Rock County</v>
      </c>
      <c r="E1455">
        <v>111.06700000000001</v>
      </c>
    </row>
    <row r="1456" spans="1:5" x14ac:dyDescent="0.2">
      <c r="A1456" t="s">
        <v>1268</v>
      </c>
      <c r="B1456" t="s">
        <v>1315</v>
      </c>
      <c r="D1456" t="str">
        <f t="shared" si="22"/>
        <v>MN - Roseau County</v>
      </c>
      <c r="E1456">
        <v>109.29115384615388</v>
      </c>
    </row>
    <row r="1457" spans="1:5" x14ac:dyDescent="0.2">
      <c r="A1457" t="s">
        <v>1268</v>
      </c>
      <c r="B1457" t="s">
        <v>1316</v>
      </c>
      <c r="D1457" t="str">
        <f t="shared" si="22"/>
        <v>MN - St. Louis County</v>
      </c>
      <c r="E1457">
        <v>108.98023584905657</v>
      </c>
    </row>
    <row r="1458" spans="1:5" x14ac:dyDescent="0.2">
      <c r="A1458" t="s">
        <v>1268</v>
      </c>
      <c r="B1458" t="s">
        <v>496</v>
      </c>
      <c r="D1458" t="str">
        <f t="shared" si="22"/>
        <v>MN - Scott County</v>
      </c>
      <c r="E1458">
        <v>91.748666666666665</v>
      </c>
    </row>
    <row r="1459" spans="1:5" x14ac:dyDescent="0.2">
      <c r="A1459" t="s">
        <v>1268</v>
      </c>
      <c r="B1459" t="s">
        <v>1317</v>
      </c>
      <c r="D1459" t="str">
        <f t="shared" si="22"/>
        <v>MN - Sherburne County</v>
      </c>
      <c r="E1459">
        <v>98.232107142857174</v>
      </c>
    </row>
    <row r="1460" spans="1:5" x14ac:dyDescent="0.2">
      <c r="A1460" t="s">
        <v>1268</v>
      </c>
      <c r="B1460" t="s">
        <v>1318</v>
      </c>
      <c r="D1460" t="str">
        <f t="shared" si="22"/>
        <v>MN - Sibley County</v>
      </c>
      <c r="E1460">
        <v>106.92168749999999</v>
      </c>
    </row>
    <row r="1461" spans="1:5" x14ac:dyDescent="0.2">
      <c r="A1461" t="s">
        <v>1268</v>
      </c>
      <c r="B1461" t="s">
        <v>1319</v>
      </c>
      <c r="D1461" t="str">
        <f t="shared" si="22"/>
        <v>MN - Stearns County</v>
      </c>
      <c r="E1461">
        <v>105.30672631578943</v>
      </c>
    </row>
    <row r="1462" spans="1:5" x14ac:dyDescent="0.2">
      <c r="A1462" t="s">
        <v>1268</v>
      </c>
      <c r="B1462" t="s">
        <v>1320</v>
      </c>
      <c r="D1462" t="str">
        <f t="shared" si="22"/>
        <v>MN - Steele County</v>
      </c>
      <c r="E1462">
        <v>103.73919230769229</v>
      </c>
    </row>
    <row r="1463" spans="1:5" x14ac:dyDescent="0.2">
      <c r="A1463" t="s">
        <v>1268</v>
      </c>
      <c r="B1463" t="s">
        <v>1035</v>
      </c>
      <c r="D1463" t="str">
        <f t="shared" si="22"/>
        <v>MN - Stevens County</v>
      </c>
      <c r="E1463">
        <v>109.37475000000001</v>
      </c>
    </row>
    <row r="1464" spans="1:5" x14ac:dyDescent="0.2">
      <c r="A1464" t="s">
        <v>1268</v>
      </c>
      <c r="B1464" t="s">
        <v>1321</v>
      </c>
      <c r="D1464" t="str">
        <f t="shared" si="22"/>
        <v>MN - Swift County</v>
      </c>
      <c r="E1464">
        <v>111.71057142857141</v>
      </c>
    </row>
    <row r="1465" spans="1:5" x14ac:dyDescent="0.2">
      <c r="A1465" t="s">
        <v>1268</v>
      </c>
      <c r="B1465" t="s">
        <v>1096</v>
      </c>
      <c r="D1465" t="str">
        <f t="shared" si="22"/>
        <v>MN - Todd County</v>
      </c>
      <c r="E1465">
        <v>111.03299999999999</v>
      </c>
    </row>
    <row r="1466" spans="1:5" x14ac:dyDescent="0.2">
      <c r="A1466" t="s">
        <v>1268</v>
      </c>
      <c r="B1466" t="s">
        <v>1322</v>
      </c>
      <c r="D1466" t="str">
        <f t="shared" si="22"/>
        <v>MN - Traverse County</v>
      </c>
      <c r="E1466">
        <v>116.02439999999999</v>
      </c>
    </row>
    <row r="1467" spans="1:5" x14ac:dyDescent="0.2">
      <c r="A1467" t="s">
        <v>1268</v>
      </c>
      <c r="B1467" t="s">
        <v>1323</v>
      </c>
      <c r="D1467" t="str">
        <f t="shared" si="22"/>
        <v>MN - Wabasha County</v>
      </c>
      <c r="E1467">
        <v>104.68326315789473</v>
      </c>
    </row>
    <row r="1468" spans="1:5" x14ac:dyDescent="0.2">
      <c r="A1468" t="s">
        <v>1268</v>
      </c>
      <c r="B1468" t="s">
        <v>1324</v>
      </c>
      <c r="D1468" t="str">
        <f t="shared" si="22"/>
        <v>MN - Wadena County</v>
      </c>
      <c r="E1468">
        <v>112.43981250000002</v>
      </c>
    </row>
    <row r="1469" spans="1:5" x14ac:dyDescent="0.2">
      <c r="A1469" t="s">
        <v>1268</v>
      </c>
      <c r="B1469" t="s">
        <v>1325</v>
      </c>
      <c r="D1469" t="str">
        <f t="shared" si="22"/>
        <v>MN - Waseca County</v>
      </c>
      <c r="E1469">
        <v>105.23460000000001</v>
      </c>
    </row>
    <row r="1470" spans="1:5" x14ac:dyDescent="0.2">
      <c r="A1470" t="s">
        <v>1268</v>
      </c>
      <c r="B1470" t="s">
        <v>430</v>
      </c>
      <c r="D1470" t="str">
        <f t="shared" si="22"/>
        <v>MN - Washington County</v>
      </c>
      <c r="E1470">
        <v>89.698382608695667</v>
      </c>
    </row>
    <row r="1471" spans="1:5" x14ac:dyDescent="0.2">
      <c r="A1471" t="s">
        <v>1268</v>
      </c>
      <c r="B1471" t="s">
        <v>1326</v>
      </c>
      <c r="D1471" t="str">
        <f t="shared" si="22"/>
        <v>MN - Watonwan County</v>
      </c>
      <c r="E1471">
        <v>112.25399999999998</v>
      </c>
    </row>
    <row r="1472" spans="1:5" x14ac:dyDescent="0.2">
      <c r="A1472" t="s">
        <v>1268</v>
      </c>
      <c r="B1472" t="s">
        <v>1327</v>
      </c>
      <c r="D1472" t="str">
        <f t="shared" si="22"/>
        <v>MN - Wilkin County</v>
      </c>
      <c r="E1472">
        <v>110.86875000000001</v>
      </c>
    </row>
    <row r="1473" spans="1:5" x14ac:dyDescent="0.2">
      <c r="A1473" t="s">
        <v>1268</v>
      </c>
      <c r="B1473" t="s">
        <v>1328</v>
      </c>
      <c r="D1473" t="str">
        <f t="shared" si="22"/>
        <v>MN - Winona County</v>
      </c>
      <c r="E1473">
        <v>105.69885365853659</v>
      </c>
    </row>
    <row r="1474" spans="1:5" x14ac:dyDescent="0.2">
      <c r="A1474" t="s">
        <v>1268</v>
      </c>
      <c r="B1474" t="s">
        <v>851</v>
      </c>
      <c r="D1474" t="str">
        <f t="shared" si="22"/>
        <v>MN - Wright County</v>
      </c>
      <c r="E1474">
        <v>97.463590909090911</v>
      </c>
    </row>
    <row r="1475" spans="1:5" x14ac:dyDescent="0.2">
      <c r="A1475" t="s">
        <v>1268</v>
      </c>
      <c r="B1475" t="s">
        <v>1329</v>
      </c>
      <c r="D1475" t="str">
        <f t="shared" ref="D1475:D1538" si="23">A1475&amp;" - "&amp;B1475</f>
        <v>MN - Yellow Medicine County</v>
      </c>
      <c r="E1475">
        <v>112.59192857142857</v>
      </c>
    </row>
    <row r="1476" spans="1:5" x14ac:dyDescent="0.2">
      <c r="A1476" t="s">
        <v>1330</v>
      </c>
      <c r="B1476" t="s">
        <v>800</v>
      </c>
      <c r="D1476" t="str">
        <f t="shared" si="23"/>
        <v>MO - Adair County</v>
      </c>
      <c r="E1476">
        <v>113.03362499999999</v>
      </c>
    </row>
    <row r="1477" spans="1:5" x14ac:dyDescent="0.2">
      <c r="A1477" t="s">
        <v>1330</v>
      </c>
      <c r="B1477" t="s">
        <v>1331</v>
      </c>
      <c r="D1477" t="str">
        <f t="shared" si="23"/>
        <v>MO - Andrew County</v>
      </c>
      <c r="E1477">
        <v>107.34299999999998</v>
      </c>
    </row>
    <row r="1478" spans="1:5" x14ac:dyDescent="0.2">
      <c r="A1478" t="s">
        <v>1330</v>
      </c>
      <c r="B1478" t="s">
        <v>978</v>
      </c>
      <c r="D1478" t="str">
        <f t="shared" si="23"/>
        <v>MO - Atchison County</v>
      </c>
      <c r="E1478">
        <v>114.36428571428571</v>
      </c>
    </row>
    <row r="1479" spans="1:5" x14ac:dyDescent="0.2">
      <c r="A1479" t="s">
        <v>1330</v>
      </c>
      <c r="B1479" t="s">
        <v>1332</v>
      </c>
      <c r="D1479" t="str">
        <f t="shared" si="23"/>
        <v>MO - Audrain County</v>
      </c>
      <c r="E1479">
        <v>112.27068000000001</v>
      </c>
    </row>
    <row r="1480" spans="1:5" x14ac:dyDescent="0.2">
      <c r="A1480" t="s">
        <v>1330</v>
      </c>
      <c r="B1480" t="s">
        <v>1213</v>
      </c>
      <c r="D1480" t="str">
        <f t="shared" si="23"/>
        <v>MO - Barry County</v>
      </c>
      <c r="E1480">
        <v>112.57851724137932</v>
      </c>
    </row>
    <row r="1481" spans="1:5" x14ac:dyDescent="0.2">
      <c r="A1481" t="s">
        <v>1330</v>
      </c>
      <c r="B1481" t="s">
        <v>980</v>
      </c>
      <c r="D1481" t="str">
        <f t="shared" si="23"/>
        <v>MO - Barton County</v>
      </c>
      <c r="E1481">
        <v>113.64600000000002</v>
      </c>
    </row>
    <row r="1482" spans="1:5" x14ac:dyDescent="0.2">
      <c r="A1482" t="s">
        <v>1330</v>
      </c>
      <c r="B1482" t="s">
        <v>1333</v>
      </c>
      <c r="D1482" t="str">
        <f t="shared" si="23"/>
        <v>MO - Bates County</v>
      </c>
      <c r="E1482">
        <v>112.36692857142857</v>
      </c>
    </row>
    <row r="1483" spans="1:5" x14ac:dyDescent="0.2">
      <c r="A1483" t="s">
        <v>1330</v>
      </c>
      <c r="B1483" t="s">
        <v>453</v>
      </c>
      <c r="D1483" t="str">
        <f t="shared" si="23"/>
        <v>MO - Benton County</v>
      </c>
      <c r="E1483">
        <v>112.52579999999998</v>
      </c>
    </row>
    <row r="1484" spans="1:5" x14ac:dyDescent="0.2">
      <c r="A1484" t="s">
        <v>1330</v>
      </c>
      <c r="B1484" t="s">
        <v>1334</v>
      </c>
      <c r="D1484" t="str">
        <f t="shared" si="23"/>
        <v>MO - Bollinger County</v>
      </c>
      <c r="E1484">
        <v>113.29281818181818</v>
      </c>
    </row>
    <row r="1485" spans="1:5" x14ac:dyDescent="0.2">
      <c r="A1485" t="s">
        <v>1330</v>
      </c>
      <c r="B1485" t="s">
        <v>454</v>
      </c>
      <c r="D1485" t="str">
        <f t="shared" si="23"/>
        <v>MO - Boone County</v>
      </c>
      <c r="E1485">
        <v>106.44690361445782</v>
      </c>
    </row>
    <row r="1486" spans="1:5" x14ac:dyDescent="0.2">
      <c r="A1486" t="s">
        <v>1330</v>
      </c>
      <c r="B1486" t="s">
        <v>806</v>
      </c>
      <c r="D1486" t="str">
        <f t="shared" si="23"/>
        <v>MO - Buchanan County</v>
      </c>
      <c r="E1486">
        <v>110.80371951219516</v>
      </c>
    </row>
    <row r="1487" spans="1:5" x14ac:dyDescent="0.2">
      <c r="A1487" t="s">
        <v>1330</v>
      </c>
      <c r="B1487" t="s">
        <v>372</v>
      </c>
      <c r="D1487" t="str">
        <f t="shared" si="23"/>
        <v>MO - Butler County</v>
      </c>
      <c r="E1487">
        <v>114.50349999999997</v>
      </c>
    </row>
    <row r="1488" spans="1:5" x14ac:dyDescent="0.2">
      <c r="A1488" t="s">
        <v>1330</v>
      </c>
      <c r="B1488" t="s">
        <v>1055</v>
      </c>
      <c r="D1488" t="str">
        <f t="shared" si="23"/>
        <v>MO - Caldwell County</v>
      </c>
      <c r="E1488">
        <v>113.15520000000001</v>
      </c>
    </row>
    <row r="1489" spans="1:5" x14ac:dyDescent="0.2">
      <c r="A1489" t="s">
        <v>1330</v>
      </c>
      <c r="B1489" t="s">
        <v>1335</v>
      </c>
      <c r="D1489" t="str">
        <f t="shared" si="23"/>
        <v>MO - Callaway County</v>
      </c>
      <c r="E1489">
        <v>108.0804857142857</v>
      </c>
    </row>
    <row r="1490" spans="1:5" x14ac:dyDescent="0.2">
      <c r="A1490" t="s">
        <v>1330</v>
      </c>
      <c r="B1490" t="s">
        <v>700</v>
      </c>
      <c r="D1490" t="str">
        <f t="shared" si="23"/>
        <v>MO - Camden County</v>
      </c>
      <c r="E1490">
        <v>104.53620000000001</v>
      </c>
    </row>
    <row r="1491" spans="1:5" x14ac:dyDescent="0.2">
      <c r="A1491" t="s">
        <v>1330</v>
      </c>
      <c r="B1491" t="s">
        <v>1336</v>
      </c>
      <c r="D1491" t="str">
        <f t="shared" si="23"/>
        <v>MO - Cape Girardeau County</v>
      </c>
      <c r="E1491">
        <v>107.59546551724135</v>
      </c>
    </row>
    <row r="1492" spans="1:5" x14ac:dyDescent="0.2">
      <c r="A1492" t="s">
        <v>1330</v>
      </c>
      <c r="B1492" t="s">
        <v>456</v>
      </c>
      <c r="D1492" t="str">
        <f t="shared" si="23"/>
        <v>MO - Carroll County</v>
      </c>
      <c r="E1492">
        <v>114.81161538461539</v>
      </c>
    </row>
    <row r="1493" spans="1:5" x14ac:dyDescent="0.2">
      <c r="A1493" t="s">
        <v>1330</v>
      </c>
      <c r="B1493" t="s">
        <v>1059</v>
      </c>
      <c r="D1493" t="str">
        <f t="shared" si="23"/>
        <v>MO - Carter County</v>
      </c>
      <c r="E1493">
        <v>115.85849999999999</v>
      </c>
    </row>
    <row r="1494" spans="1:5" x14ac:dyDescent="0.2">
      <c r="A1494" t="s">
        <v>1330</v>
      </c>
      <c r="B1494" t="s">
        <v>808</v>
      </c>
      <c r="D1494" t="str">
        <f t="shared" si="23"/>
        <v>MO - Cass County</v>
      </c>
      <c r="E1494">
        <v>103.00430769230769</v>
      </c>
    </row>
    <row r="1495" spans="1:5" x14ac:dyDescent="0.2">
      <c r="A1495" t="s">
        <v>1330</v>
      </c>
      <c r="B1495" t="s">
        <v>809</v>
      </c>
      <c r="D1495" t="str">
        <f t="shared" si="23"/>
        <v>MO - Cedar County</v>
      </c>
      <c r="E1495">
        <v>113.95478571428571</v>
      </c>
    </row>
    <row r="1496" spans="1:5" x14ac:dyDescent="0.2">
      <c r="A1496" t="s">
        <v>1330</v>
      </c>
      <c r="B1496" t="s">
        <v>1337</v>
      </c>
      <c r="D1496" t="str">
        <f t="shared" si="23"/>
        <v>MO - Chariton County</v>
      </c>
      <c r="E1496">
        <v>113.205</v>
      </c>
    </row>
    <row r="1497" spans="1:5" x14ac:dyDescent="0.2">
      <c r="A1497" t="s">
        <v>1330</v>
      </c>
      <c r="B1497" t="s">
        <v>892</v>
      </c>
      <c r="D1497" t="str">
        <f t="shared" si="23"/>
        <v>MO - Christian County</v>
      </c>
      <c r="E1497">
        <v>105.47789999999999</v>
      </c>
    </row>
    <row r="1498" spans="1:5" x14ac:dyDescent="0.2">
      <c r="A1498" t="s">
        <v>1330</v>
      </c>
      <c r="B1498" t="s">
        <v>458</v>
      </c>
      <c r="D1498" t="str">
        <f t="shared" si="23"/>
        <v>MO - Clark County</v>
      </c>
      <c r="E1498">
        <v>115.188</v>
      </c>
    </row>
    <row r="1499" spans="1:5" x14ac:dyDescent="0.2">
      <c r="A1499" t="s">
        <v>1330</v>
      </c>
      <c r="B1499" t="s">
        <v>379</v>
      </c>
      <c r="D1499" t="str">
        <f t="shared" si="23"/>
        <v>MO - Clay County</v>
      </c>
      <c r="E1499">
        <v>103.60593893129766</v>
      </c>
    </row>
    <row r="1500" spans="1:5" x14ac:dyDescent="0.2">
      <c r="A1500" t="s">
        <v>1330</v>
      </c>
      <c r="B1500" t="s">
        <v>812</v>
      </c>
      <c r="D1500" t="str">
        <f t="shared" si="23"/>
        <v>MO - Clinton County</v>
      </c>
      <c r="E1500">
        <v>106.85964705882351</v>
      </c>
    </row>
    <row r="1501" spans="1:5" x14ac:dyDescent="0.2">
      <c r="A1501" t="s">
        <v>1330</v>
      </c>
      <c r="B1501" t="s">
        <v>1338</v>
      </c>
      <c r="D1501" t="str">
        <f t="shared" si="23"/>
        <v>MO - Cole County</v>
      </c>
      <c r="E1501">
        <v>105.11255769230769</v>
      </c>
    </row>
    <row r="1502" spans="1:5" x14ac:dyDescent="0.2">
      <c r="A1502" t="s">
        <v>1330</v>
      </c>
      <c r="B1502" t="s">
        <v>1339</v>
      </c>
      <c r="D1502" t="str">
        <f t="shared" si="23"/>
        <v>MO - Cooper County</v>
      </c>
      <c r="E1502">
        <v>110.83242857142859</v>
      </c>
    </row>
    <row r="1503" spans="1:5" x14ac:dyDescent="0.2">
      <c r="A1503" t="s">
        <v>1330</v>
      </c>
      <c r="B1503" t="s">
        <v>463</v>
      </c>
      <c r="D1503" t="str">
        <f t="shared" si="23"/>
        <v>MO - Crawford County</v>
      </c>
      <c r="E1503">
        <v>112.45904999999998</v>
      </c>
    </row>
    <row r="1504" spans="1:5" x14ac:dyDescent="0.2">
      <c r="A1504" t="s">
        <v>1330</v>
      </c>
      <c r="B1504" t="s">
        <v>714</v>
      </c>
      <c r="D1504" t="str">
        <f t="shared" si="23"/>
        <v>MO - Dade County</v>
      </c>
      <c r="E1504">
        <v>113.79299999999999</v>
      </c>
    </row>
    <row r="1505" spans="1:5" x14ac:dyDescent="0.2">
      <c r="A1505" t="s">
        <v>1330</v>
      </c>
      <c r="B1505" t="s">
        <v>389</v>
      </c>
      <c r="D1505" t="str">
        <f t="shared" si="23"/>
        <v>MO - Dallas County</v>
      </c>
      <c r="E1505">
        <v>112.27860000000001</v>
      </c>
    </row>
    <row r="1506" spans="1:5" x14ac:dyDescent="0.2">
      <c r="A1506" t="s">
        <v>1330</v>
      </c>
      <c r="B1506" t="s">
        <v>940</v>
      </c>
      <c r="D1506" t="str">
        <f t="shared" si="23"/>
        <v>MO - Daviess County</v>
      </c>
      <c r="E1506">
        <v>114.38000000000001</v>
      </c>
    </row>
    <row r="1507" spans="1:5" x14ac:dyDescent="0.2">
      <c r="A1507" t="s">
        <v>1330</v>
      </c>
      <c r="B1507" t="s">
        <v>390</v>
      </c>
      <c r="D1507" t="str">
        <f t="shared" si="23"/>
        <v>MO - DeKalb County</v>
      </c>
      <c r="E1507">
        <v>113.2542</v>
      </c>
    </row>
    <row r="1508" spans="1:5" x14ac:dyDescent="0.2">
      <c r="A1508" t="s">
        <v>1330</v>
      </c>
      <c r="B1508" t="s">
        <v>1340</v>
      </c>
      <c r="D1508" t="str">
        <f t="shared" si="23"/>
        <v>MO - Dent County</v>
      </c>
      <c r="E1508">
        <v>113.4885</v>
      </c>
    </row>
    <row r="1509" spans="1:5" x14ac:dyDescent="0.2">
      <c r="A1509" t="s">
        <v>1330</v>
      </c>
      <c r="B1509" t="s">
        <v>582</v>
      </c>
      <c r="D1509" t="str">
        <f t="shared" si="23"/>
        <v>MO - Douglas County</v>
      </c>
      <c r="E1509">
        <v>115.42418181818184</v>
      </c>
    </row>
    <row r="1510" spans="1:5" x14ac:dyDescent="0.2">
      <c r="A1510" t="s">
        <v>1330</v>
      </c>
      <c r="B1510" t="s">
        <v>1341</v>
      </c>
      <c r="D1510" t="str">
        <f t="shared" si="23"/>
        <v>MO - Dunklin County</v>
      </c>
      <c r="E1510">
        <v>115.49699999999997</v>
      </c>
    </row>
    <row r="1511" spans="1:5" x14ac:dyDescent="0.2">
      <c r="A1511" t="s">
        <v>1330</v>
      </c>
      <c r="B1511" t="s">
        <v>395</v>
      </c>
      <c r="D1511" t="str">
        <f t="shared" si="23"/>
        <v>MO - Franklin County</v>
      </c>
      <c r="E1511">
        <v>105.44498437499998</v>
      </c>
    </row>
    <row r="1512" spans="1:5" x14ac:dyDescent="0.2">
      <c r="A1512" t="s">
        <v>1330</v>
      </c>
      <c r="B1512" t="s">
        <v>1342</v>
      </c>
      <c r="D1512" t="str">
        <f t="shared" si="23"/>
        <v>MO - Gasconade County</v>
      </c>
      <c r="E1512">
        <v>110.58092307692309</v>
      </c>
    </row>
    <row r="1513" spans="1:5" x14ac:dyDescent="0.2">
      <c r="A1513" t="s">
        <v>1330</v>
      </c>
      <c r="B1513" t="s">
        <v>1343</v>
      </c>
      <c r="D1513" t="str">
        <f t="shared" si="23"/>
        <v>MO - Gentry County</v>
      </c>
      <c r="E1513">
        <v>116.1462857142857</v>
      </c>
    </row>
    <row r="1514" spans="1:5" x14ac:dyDescent="0.2">
      <c r="A1514" t="s">
        <v>1330</v>
      </c>
      <c r="B1514" t="s">
        <v>397</v>
      </c>
      <c r="D1514" t="str">
        <f t="shared" si="23"/>
        <v>MO - Greene County</v>
      </c>
      <c r="E1514">
        <v>107.91291017964073</v>
      </c>
    </row>
    <row r="1515" spans="1:5" x14ac:dyDescent="0.2">
      <c r="A1515" t="s">
        <v>1330</v>
      </c>
      <c r="B1515" t="s">
        <v>819</v>
      </c>
      <c r="D1515" t="str">
        <f t="shared" si="23"/>
        <v>MO - Grundy County</v>
      </c>
      <c r="E1515">
        <v>115.77115384615384</v>
      </c>
    </row>
    <row r="1516" spans="1:5" x14ac:dyDescent="0.2">
      <c r="A1516" t="s">
        <v>1330</v>
      </c>
      <c r="B1516" t="s">
        <v>822</v>
      </c>
      <c r="D1516" t="str">
        <f t="shared" si="23"/>
        <v>MO - Harrison County</v>
      </c>
      <c r="E1516">
        <v>115.6999090909091</v>
      </c>
    </row>
    <row r="1517" spans="1:5" x14ac:dyDescent="0.2">
      <c r="A1517" t="s">
        <v>1330</v>
      </c>
      <c r="B1517" t="s">
        <v>399</v>
      </c>
      <c r="D1517" t="str">
        <f t="shared" si="23"/>
        <v>MO - Henry County</v>
      </c>
      <c r="E1517">
        <v>112.15971428571427</v>
      </c>
    </row>
    <row r="1518" spans="1:5" x14ac:dyDescent="0.2">
      <c r="A1518" t="s">
        <v>1330</v>
      </c>
      <c r="B1518" t="s">
        <v>1344</v>
      </c>
      <c r="D1518" t="str">
        <f t="shared" si="23"/>
        <v>MO - Hickory County</v>
      </c>
      <c r="E1518">
        <v>114.26625000000001</v>
      </c>
    </row>
    <row r="1519" spans="1:5" x14ac:dyDescent="0.2">
      <c r="A1519" t="s">
        <v>1330</v>
      </c>
      <c r="B1519" t="s">
        <v>1345</v>
      </c>
      <c r="D1519" t="str">
        <f t="shared" si="23"/>
        <v>MO - Holt County</v>
      </c>
      <c r="E1519">
        <v>114.9345</v>
      </c>
    </row>
    <row r="1520" spans="1:5" x14ac:dyDescent="0.2">
      <c r="A1520" t="s">
        <v>1330</v>
      </c>
      <c r="B1520" t="s">
        <v>474</v>
      </c>
      <c r="D1520" t="str">
        <f t="shared" si="23"/>
        <v>MO - Howard County</v>
      </c>
      <c r="E1520">
        <v>112.39470000000001</v>
      </c>
    </row>
    <row r="1521" spans="1:5" x14ac:dyDescent="0.2">
      <c r="A1521" t="s">
        <v>1330</v>
      </c>
      <c r="B1521" t="s">
        <v>1346</v>
      </c>
      <c r="D1521" t="str">
        <f t="shared" si="23"/>
        <v>MO - Howell County</v>
      </c>
      <c r="E1521">
        <v>113.28271874999997</v>
      </c>
    </row>
    <row r="1522" spans="1:5" x14ac:dyDescent="0.2">
      <c r="A1522" t="s">
        <v>1330</v>
      </c>
      <c r="B1522" t="s">
        <v>1232</v>
      </c>
      <c r="D1522" t="str">
        <f t="shared" si="23"/>
        <v>MO - Iron County</v>
      </c>
      <c r="E1522">
        <v>115.8048</v>
      </c>
    </row>
    <row r="1523" spans="1:5" x14ac:dyDescent="0.2">
      <c r="A1523" t="s">
        <v>1330</v>
      </c>
      <c r="B1523" t="s">
        <v>401</v>
      </c>
      <c r="D1523" t="str">
        <f t="shared" si="23"/>
        <v>MO - Jackson County</v>
      </c>
      <c r="E1523">
        <v>107.95304280821911</v>
      </c>
    </row>
    <row r="1524" spans="1:5" x14ac:dyDescent="0.2">
      <c r="A1524" t="s">
        <v>1330</v>
      </c>
      <c r="B1524" t="s">
        <v>742</v>
      </c>
      <c r="D1524" t="str">
        <f t="shared" si="23"/>
        <v>MO - Jasper County</v>
      </c>
      <c r="E1524">
        <v>112.2772978723404</v>
      </c>
    </row>
    <row r="1525" spans="1:5" x14ac:dyDescent="0.2">
      <c r="A1525" t="s">
        <v>1330</v>
      </c>
      <c r="B1525" t="s">
        <v>402</v>
      </c>
      <c r="D1525" t="str">
        <f t="shared" si="23"/>
        <v>MO - Jefferson County</v>
      </c>
      <c r="E1525">
        <v>104.65690178571431</v>
      </c>
    </row>
    <row r="1526" spans="1:5" x14ac:dyDescent="0.2">
      <c r="A1526" t="s">
        <v>1330</v>
      </c>
      <c r="B1526" t="s">
        <v>477</v>
      </c>
      <c r="D1526" t="str">
        <f t="shared" si="23"/>
        <v>MO - Johnson County</v>
      </c>
      <c r="E1526">
        <v>109.90905882352945</v>
      </c>
    </row>
    <row r="1527" spans="1:5" x14ac:dyDescent="0.2">
      <c r="A1527" t="s">
        <v>1330</v>
      </c>
      <c r="B1527" t="s">
        <v>908</v>
      </c>
      <c r="D1527" t="str">
        <f t="shared" si="23"/>
        <v>MO - Knox County</v>
      </c>
      <c r="E1527">
        <v>117.29339999999999</v>
      </c>
    </row>
    <row r="1528" spans="1:5" x14ac:dyDescent="0.2">
      <c r="A1528" t="s">
        <v>1330</v>
      </c>
      <c r="B1528" t="s">
        <v>1347</v>
      </c>
      <c r="D1528" t="str">
        <f t="shared" si="23"/>
        <v>MO - Laclede County</v>
      </c>
      <c r="E1528">
        <v>112.13324999999996</v>
      </c>
    </row>
    <row r="1529" spans="1:5" x14ac:dyDescent="0.2">
      <c r="A1529" t="s">
        <v>1330</v>
      </c>
      <c r="B1529" t="s">
        <v>478</v>
      </c>
      <c r="D1529" t="str">
        <f t="shared" si="23"/>
        <v>MO - Lafayette County</v>
      </c>
      <c r="E1529">
        <v>108.93803225806451</v>
      </c>
    </row>
    <row r="1530" spans="1:5" x14ac:dyDescent="0.2">
      <c r="A1530" t="s">
        <v>1330</v>
      </c>
      <c r="B1530" t="s">
        <v>405</v>
      </c>
      <c r="D1530" t="str">
        <f t="shared" si="23"/>
        <v>MO - Lawrence County</v>
      </c>
      <c r="E1530">
        <v>111.88200000000003</v>
      </c>
    </row>
    <row r="1531" spans="1:5" x14ac:dyDescent="0.2">
      <c r="A1531" t="s">
        <v>1330</v>
      </c>
      <c r="B1531" t="s">
        <v>875</v>
      </c>
      <c r="D1531" t="str">
        <f t="shared" si="23"/>
        <v>MO - Lewis County</v>
      </c>
      <c r="E1531">
        <v>113.6258181818182</v>
      </c>
    </row>
    <row r="1532" spans="1:5" x14ac:dyDescent="0.2">
      <c r="A1532" t="s">
        <v>1330</v>
      </c>
      <c r="B1532" t="s">
        <v>479</v>
      </c>
      <c r="D1532" t="str">
        <f t="shared" si="23"/>
        <v>MO - Lincoln County</v>
      </c>
      <c r="E1532">
        <v>105.34575000000001</v>
      </c>
    </row>
    <row r="1533" spans="1:5" x14ac:dyDescent="0.2">
      <c r="A1533" t="s">
        <v>1330</v>
      </c>
      <c r="B1533" t="s">
        <v>827</v>
      </c>
      <c r="D1533" t="str">
        <f t="shared" si="23"/>
        <v>MO - Linn County</v>
      </c>
      <c r="E1533">
        <v>115.7201052631579</v>
      </c>
    </row>
    <row r="1534" spans="1:5" x14ac:dyDescent="0.2">
      <c r="A1534" t="s">
        <v>1330</v>
      </c>
      <c r="B1534" t="s">
        <v>910</v>
      </c>
      <c r="D1534" t="str">
        <f t="shared" si="23"/>
        <v>MO - Livingston County</v>
      </c>
      <c r="E1534">
        <v>113.3275</v>
      </c>
    </row>
    <row r="1535" spans="1:5" x14ac:dyDescent="0.2">
      <c r="A1535" t="s">
        <v>1330</v>
      </c>
      <c r="B1535" t="s">
        <v>1348</v>
      </c>
      <c r="D1535" t="str">
        <f t="shared" si="23"/>
        <v>MO - McDonald County</v>
      </c>
      <c r="E1535">
        <v>114.25605882352941</v>
      </c>
    </row>
    <row r="1536" spans="1:5" x14ac:dyDescent="0.2">
      <c r="A1536" t="s">
        <v>1330</v>
      </c>
      <c r="B1536" t="s">
        <v>409</v>
      </c>
      <c r="D1536" t="str">
        <f t="shared" si="23"/>
        <v>MO - Macon County</v>
      </c>
      <c r="E1536">
        <v>114.82782352941176</v>
      </c>
    </row>
    <row r="1537" spans="1:5" x14ac:dyDescent="0.2">
      <c r="A1537" t="s">
        <v>1330</v>
      </c>
      <c r="B1537" t="s">
        <v>410</v>
      </c>
      <c r="D1537" t="str">
        <f t="shared" si="23"/>
        <v>MO - Madison County</v>
      </c>
      <c r="E1537">
        <v>114.5985</v>
      </c>
    </row>
    <row r="1538" spans="1:5" x14ac:dyDescent="0.2">
      <c r="A1538" t="s">
        <v>1330</v>
      </c>
      <c r="B1538" t="s">
        <v>1349</v>
      </c>
      <c r="D1538" t="str">
        <f t="shared" si="23"/>
        <v>MO - Maries County</v>
      </c>
      <c r="E1538">
        <v>110.62285714285713</v>
      </c>
    </row>
    <row r="1539" spans="1:5" x14ac:dyDescent="0.2">
      <c r="A1539" t="s">
        <v>1330</v>
      </c>
      <c r="B1539" t="s">
        <v>412</v>
      </c>
      <c r="D1539" t="str">
        <f t="shared" ref="D1539:D1602" si="24">A1539&amp;" - "&amp;B1539</f>
        <v>MO - Marion County</v>
      </c>
      <c r="E1539">
        <v>111.52427586206896</v>
      </c>
    </row>
    <row r="1540" spans="1:5" x14ac:dyDescent="0.2">
      <c r="A1540" t="s">
        <v>1330</v>
      </c>
      <c r="B1540" t="s">
        <v>918</v>
      </c>
      <c r="D1540" t="str">
        <f t="shared" si="24"/>
        <v>MO - Mercer County</v>
      </c>
      <c r="E1540">
        <v>117.34199999999998</v>
      </c>
    </row>
    <row r="1541" spans="1:5" x14ac:dyDescent="0.2">
      <c r="A1541" t="s">
        <v>1330</v>
      </c>
      <c r="B1541" t="s">
        <v>483</v>
      </c>
      <c r="D1541" t="str">
        <f t="shared" si="24"/>
        <v>MO - Miller County</v>
      </c>
      <c r="E1541">
        <v>111.081</v>
      </c>
    </row>
    <row r="1542" spans="1:5" x14ac:dyDescent="0.2">
      <c r="A1542" t="s">
        <v>1330</v>
      </c>
      <c r="B1542" t="s">
        <v>484</v>
      </c>
      <c r="D1542" t="str">
        <f t="shared" si="24"/>
        <v>MO - Mississippi County</v>
      </c>
      <c r="E1542">
        <v>116.10969230769234</v>
      </c>
    </row>
    <row r="1543" spans="1:5" x14ac:dyDescent="0.2">
      <c r="A1543" t="s">
        <v>1330</v>
      </c>
      <c r="B1543" t="s">
        <v>1350</v>
      </c>
      <c r="D1543" t="str">
        <f t="shared" si="24"/>
        <v>MO - Moniteau County</v>
      </c>
      <c r="E1543">
        <v>110.89574999999998</v>
      </c>
    </row>
    <row r="1544" spans="1:5" x14ac:dyDescent="0.2">
      <c r="A1544" t="s">
        <v>1330</v>
      </c>
      <c r="B1544" t="s">
        <v>415</v>
      </c>
      <c r="D1544" t="str">
        <f t="shared" si="24"/>
        <v>MO - Monroe County</v>
      </c>
      <c r="E1544">
        <v>113.51536363636365</v>
      </c>
    </row>
    <row r="1545" spans="1:5" x14ac:dyDescent="0.2">
      <c r="A1545" t="s">
        <v>1330</v>
      </c>
      <c r="B1545" t="s">
        <v>416</v>
      </c>
      <c r="D1545" t="str">
        <f t="shared" si="24"/>
        <v>MO - Montgomery County</v>
      </c>
      <c r="E1545">
        <v>112.41385714285715</v>
      </c>
    </row>
    <row r="1546" spans="1:5" x14ac:dyDescent="0.2">
      <c r="A1546" t="s">
        <v>1330</v>
      </c>
      <c r="B1546" t="s">
        <v>417</v>
      </c>
      <c r="D1546" t="str">
        <f t="shared" si="24"/>
        <v>MO - Morgan County</v>
      </c>
      <c r="E1546">
        <v>110.80641176470589</v>
      </c>
    </row>
    <row r="1547" spans="1:5" x14ac:dyDescent="0.2">
      <c r="A1547" t="s">
        <v>1330</v>
      </c>
      <c r="B1547" t="s">
        <v>1351</v>
      </c>
      <c r="D1547" t="str">
        <f t="shared" si="24"/>
        <v>MO - New Madrid County</v>
      </c>
      <c r="E1547">
        <v>115.44085714285714</v>
      </c>
    </row>
    <row r="1548" spans="1:5" x14ac:dyDescent="0.2">
      <c r="A1548" t="s">
        <v>1330</v>
      </c>
      <c r="B1548" t="s">
        <v>486</v>
      </c>
      <c r="D1548" t="str">
        <f t="shared" si="24"/>
        <v>MO - Newton County</v>
      </c>
      <c r="E1548">
        <v>110.63454545454543</v>
      </c>
    </row>
    <row r="1549" spans="1:5" x14ac:dyDescent="0.2">
      <c r="A1549" t="s">
        <v>1330</v>
      </c>
      <c r="B1549" t="s">
        <v>1352</v>
      </c>
      <c r="D1549" t="str">
        <f t="shared" si="24"/>
        <v>MO - Nodaway County</v>
      </c>
      <c r="E1549">
        <v>111.12884999999999</v>
      </c>
    </row>
    <row r="1550" spans="1:5" x14ac:dyDescent="0.2">
      <c r="A1550" t="s">
        <v>1330</v>
      </c>
      <c r="B1550" t="s">
        <v>1353</v>
      </c>
      <c r="D1550" t="str">
        <f t="shared" si="24"/>
        <v>MO - Oregon County</v>
      </c>
      <c r="E1550">
        <v>116.71380000000002</v>
      </c>
    </row>
    <row r="1551" spans="1:5" x14ac:dyDescent="0.2">
      <c r="A1551" t="s">
        <v>1330</v>
      </c>
      <c r="B1551" t="s">
        <v>1016</v>
      </c>
      <c r="D1551" t="str">
        <f t="shared" si="24"/>
        <v>MO - Osage County</v>
      </c>
      <c r="E1551">
        <v>108.78136363636364</v>
      </c>
    </row>
    <row r="1552" spans="1:5" x14ac:dyDescent="0.2">
      <c r="A1552" t="s">
        <v>1330</v>
      </c>
      <c r="B1552" t="s">
        <v>1354</v>
      </c>
      <c r="D1552" t="str">
        <f t="shared" si="24"/>
        <v>MO - Ozark County</v>
      </c>
      <c r="E1552">
        <v>113.9769</v>
      </c>
    </row>
    <row r="1553" spans="1:5" x14ac:dyDescent="0.2">
      <c r="A1553" t="s">
        <v>1330</v>
      </c>
      <c r="B1553" t="s">
        <v>1355</v>
      </c>
      <c r="D1553" t="str">
        <f t="shared" si="24"/>
        <v>MO - Pemiscot County</v>
      </c>
      <c r="E1553">
        <v>117.09</v>
      </c>
    </row>
    <row r="1554" spans="1:5" x14ac:dyDescent="0.2">
      <c r="A1554" t="s">
        <v>1330</v>
      </c>
      <c r="B1554" t="s">
        <v>418</v>
      </c>
      <c r="D1554" t="str">
        <f t="shared" si="24"/>
        <v>MO - Perry County</v>
      </c>
      <c r="E1554">
        <v>108.7666875</v>
      </c>
    </row>
    <row r="1555" spans="1:5" x14ac:dyDescent="0.2">
      <c r="A1555" t="s">
        <v>1330</v>
      </c>
      <c r="B1555" t="s">
        <v>1356</v>
      </c>
      <c r="D1555" t="str">
        <f t="shared" si="24"/>
        <v>MO - Pettis County</v>
      </c>
      <c r="E1555">
        <v>111.79938461538462</v>
      </c>
    </row>
    <row r="1556" spans="1:5" x14ac:dyDescent="0.2">
      <c r="A1556" t="s">
        <v>1330</v>
      </c>
      <c r="B1556" t="s">
        <v>1357</v>
      </c>
      <c r="D1556" t="str">
        <f t="shared" si="24"/>
        <v>MO - Phelps County</v>
      </c>
      <c r="E1556">
        <v>111.24028125</v>
      </c>
    </row>
    <row r="1557" spans="1:5" x14ac:dyDescent="0.2">
      <c r="A1557" t="s">
        <v>1330</v>
      </c>
      <c r="B1557" t="s">
        <v>420</v>
      </c>
      <c r="D1557" t="str">
        <f t="shared" si="24"/>
        <v>MO - Pike County</v>
      </c>
      <c r="E1557">
        <v>111.30549999999999</v>
      </c>
    </row>
    <row r="1558" spans="1:5" x14ac:dyDescent="0.2">
      <c r="A1558" t="s">
        <v>1330</v>
      </c>
      <c r="B1558" t="s">
        <v>1358</v>
      </c>
      <c r="D1558" t="str">
        <f t="shared" si="24"/>
        <v>MO - Platte County</v>
      </c>
      <c r="E1558">
        <v>98.468830188679206</v>
      </c>
    </row>
    <row r="1559" spans="1:5" x14ac:dyDescent="0.2">
      <c r="A1559" t="s">
        <v>1330</v>
      </c>
      <c r="B1559" t="s">
        <v>490</v>
      </c>
      <c r="D1559" t="str">
        <f t="shared" si="24"/>
        <v>MO - Polk County</v>
      </c>
      <c r="E1559">
        <v>112.00108695652172</v>
      </c>
    </row>
    <row r="1560" spans="1:5" x14ac:dyDescent="0.2">
      <c r="A1560" t="s">
        <v>1330</v>
      </c>
      <c r="B1560" t="s">
        <v>493</v>
      </c>
      <c r="D1560" t="str">
        <f t="shared" si="24"/>
        <v>MO - Pulaski County</v>
      </c>
      <c r="E1560">
        <v>112.22593548387098</v>
      </c>
    </row>
    <row r="1561" spans="1:5" x14ac:dyDescent="0.2">
      <c r="A1561" t="s">
        <v>1330</v>
      </c>
      <c r="B1561" t="s">
        <v>673</v>
      </c>
      <c r="D1561" t="str">
        <f t="shared" si="24"/>
        <v>MO - Putnam County</v>
      </c>
      <c r="E1561">
        <v>116.41949999999999</v>
      </c>
    </row>
    <row r="1562" spans="1:5" x14ac:dyDescent="0.2">
      <c r="A1562" t="s">
        <v>1330</v>
      </c>
      <c r="B1562" t="s">
        <v>1359</v>
      </c>
      <c r="D1562" t="str">
        <f t="shared" si="24"/>
        <v>MO - Ralls County</v>
      </c>
      <c r="E1562">
        <v>110.453</v>
      </c>
    </row>
    <row r="1563" spans="1:5" x14ac:dyDescent="0.2">
      <c r="A1563" t="s">
        <v>1330</v>
      </c>
      <c r="B1563" t="s">
        <v>421</v>
      </c>
      <c r="D1563" t="str">
        <f t="shared" si="24"/>
        <v>MO - Randolph County</v>
      </c>
      <c r="E1563">
        <v>114.19883999999995</v>
      </c>
    </row>
    <row r="1564" spans="1:5" x14ac:dyDescent="0.2">
      <c r="A1564" t="s">
        <v>1330</v>
      </c>
      <c r="B1564" t="s">
        <v>1360</v>
      </c>
      <c r="D1564" t="str">
        <f t="shared" si="24"/>
        <v>MO - Ray County</v>
      </c>
      <c r="E1564">
        <v>108.09847058823529</v>
      </c>
    </row>
    <row r="1565" spans="1:5" x14ac:dyDescent="0.2">
      <c r="A1565" t="s">
        <v>1330</v>
      </c>
      <c r="B1565" t="s">
        <v>1361</v>
      </c>
      <c r="D1565" t="str">
        <f t="shared" si="24"/>
        <v>MO - Reynolds County</v>
      </c>
      <c r="E1565">
        <v>115.53000000000002</v>
      </c>
    </row>
    <row r="1566" spans="1:5" x14ac:dyDescent="0.2">
      <c r="A1566" t="s">
        <v>1330</v>
      </c>
      <c r="B1566" t="s">
        <v>960</v>
      </c>
      <c r="D1566" t="str">
        <f t="shared" si="24"/>
        <v>MO - Ripley County</v>
      </c>
      <c r="E1566">
        <v>116.51785714285714</v>
      </c>
    </row>
    <row r="1567" spans="1:5" x14ac:dyDescent="0.2">
      <c r="A1567" t="s">
        <v>1330</v>
      </c>
      <c r="B1567" t="s">
        <v>1362</v>
      </c>
      <c r="D1567" t="str">
        <f t="shared" si="24"/>
        <v>MO - St. Charles County</v>
      </c>
      <c r="E1567">
        <v>98.960625000000022</v>
      </c>
    </row>
    <row r="1568" spans="1:5" x14ac:dyDescent="0.2">
      <c r="A1568" t="s">
        <v>1330</v>
      </c>
      <c r="B1568" t="s">
        <v>423</v>
      </c>
      <c r="D1568" t="str">
        <f t="shared" si="24"/>
        <v>MO - St. Clair County</v>
      </c>
      <c r="E1568">
        <v>115.35299999999999</v>
      </c>
    </row>
    <row r="1569" spans="1:5" x14ac:dyDescent="0.2">
      <c r="A1569" t="s">
        <v>1330</v>
      </c>
      <c r="B1569" t="s">
        <v>1363</v>
      </c>
      <c r="D1569" t="str">
        <f t="shared" si="24"/>
        <v>MO - Ste. Genevieve County</v>
      </c>
      <c r="E1569">
        <v>108.10080000000001</v>
      </c>
    </row>
    <row r="1570" spans="1:5" x14ac:dyDescent="0.2">
      <c r="A1570" t="s">
        <v>1330</v>
      </c>
      <c r="B1570" t="s">
        <v>1364</v>
      </c>
      <c r="D1570" t="str">
        <f t="shared" si="24"/>
        <v>MO - St. Francois County</v>
      </c>
      <c r="E1570">
        <v>111.73571052631577</v>
      </c>
    </row>
    <row r="1571" spans="1:5" x14ac:dyDescent="0.2">
      <c r="A1571" t="s">
        <v>1330</v>
      </c>
      <c r="B1571" t="s">
        <v>1316</v>
      </c>
      <c r="D1571" t="str">
        <f t="shared" si="24"/>
        <v>MO - St. Louis County</v>
      </c>
      <c r="E1571">
        <v>96.504796735905074</v>
      </c>
    </row>
    <row r="1572" spans="1:5" x14ac:dyDescent="0.2">
      <c r="A1572" t="s">
        <v>1330</v>
      </c>
      <c r="B1572" t="s">
        <v>495</v>
      </c>
      <c r="D1572" t="str">
        <f t="shared" si="24"/>
        <v>MO - Saline County</v>
      </c>
      <c r="E1572">
        <v>112.54031999999999</v>
      </c>
    </row>
    <row r="1573" spans="1:5" x14ac:dyDescent="0.2">
      <c r="A1573" t="s">
        <v>1330</v>
      </c>
      <c r="B1573" t="s">
        <v>926</v>
      </c>
      <c r="D1573" t="str">
        <f t="shared" si="24"/>
        <v>MO - Schuyler County</v>
      </c>
      <c r="E1573">
        <v>116.07300000000001</v>
      </c>
    </row>
    <row r="1574" spans="1:5" x14ac:dyDescent="0.2">
      <c r="A1574" t="s">
        <v>1330</v>
      </c>
      <c r="B1574" t="s">
        <v>1365</v>
      </c>
      <c r="D1574" t="str">
        <f t="shared" si="24"/>
        <v>MO - Scotland County</v>
      </c>
      <c r="E1574">
        <v>114.92228571428572</v>
      </c>
    </row>
    <row r="1575" spans="1:5" x14ac:dyDescent="0.2">
      <c r="A1575" t="s">
        <v>1330</v>
      </c>
      <c r="B1575" t="s">
        <v>496</v>
      </c>
      <c r="D1575" t="str">
        <f t="shared" si="24"/>
        <v>MO - Scott County</v>
      </c>
      <c r="E1575">
        <v>112.14437142857143</v>
      </c>
    </row>
    <row r="1576" spans="1:5" x14ac:dyDescent="0.2">
      <c r="A1576" t="s">
        <v>1330</v>
      </c>
      <c r="B1576" t="s">
        <v>1366</v>
      </c>
      <c r="D1576" t="str">
        <f t="shared" si="24"/>
        <v>MO - Shannon County</v>
      </c>
      <c r="E1576">
        <v>117.554625</v>
      </c>
    </row>
    <row r="1577" spans="1:5" x14ac:dyDescent="0.2">
      <c r="A1577" t="s">
        <v>1330</v>
      </c>
      <c r="B1577" t="s">
        <v>424</v>
      </c>
      <c r="D1577" t="str">
        <f t="shared" si="24"/>
        <v>MO - Shelby County</v>
      </c>
      <c r="E1577">
        <v>115.16657142857143</v>
      </c>
    </row>
    <row r="1578" spans="1:5" x14ac:dyDescent="0.2">
      <c r="A1578" t="s">
        <v>1330</v>
      </c>
      <c r="B1578" t="s">
        <v>1367</v>
      </c>
      <c r="D1578" t="str">
        <f t="shared" si="24"/>
        <v>MO - Stoddard County</v>
      </c>
      <c r="E1578">
        <v>114.60773076923077</v>
      </c>
    </row>
    <row r="1579" spans="1:5" x14ac:dyDescent="0.2">
      <c r="A1579" t="s">
        <v>1330</v>
      </c>
      <c r="B1579" t="s">
        <v>501</v>
      </c>
      <c r="D1579" t="str">
        <f t="shared" si="24"/>
        <v>MO - Stone County</v>
      </c>
      <c r="E1579">
        <v>108.1026</v>
      </c>
    </row>
    <row r="1580" spans="1:5" x14ac:dyDescent="0.2">
      <c r="A1580" t="s">
        <v>1330</v>
      </c>
      <c r="B1580" t="s">
        <v>966</v>
      </c>
      <c r="D1580" t="str">
        <f t="shared" si="24"/>
        <v>MO - Sullivan County</v>
      </c>
      <c r="E1580">
        <v>116.47012499999998</v>
      </c>
    </row>
    <row r="1581" spans="1:5" x14ac:dyDescent="0.2">
      <c r="A1581" t="s">
        <v>1330</v>
      </c>
      <c r="B1581" t="s">
        <v>1368</v>
      </c>
      <c r="D1581" t="str">
        <f t="shared" si="24"/>
        <v>MO - Taney County</v>
      </c>
      <c r="E1581">
        <v>108.55190322580646</v>
      </c>
    </row>
    <row r="1582" spans="1:5" x14ac:dyDescent="0.2">
      <c r="A1582" t="s">
        <v>1330</v>
      </c>
      <c r="B1582" t="s">
        <v>1369</v>
      </c>
      <c r="D1582" t="str">
        <f t="shared" si="24"/>
        <v>MO - Texas County</v>
      </c>
      <c r="E1582">
        <v>114.84736363636362</v>
      </c>
    </row>
    <row r="1583" spans="1:5" x14ac:dyDescent="0.2">
      <c r="A1583" t="s">
        <v>1330</v>
      </c>
      <c r="B1583" t="s">
        <v>1370</v>
      </c>
      <c r="D1583" t="str">
        <f t="shared" si="24"/>
        <v>MO - Vernon County</v>
      </c>
      <c r="E1583">
        <v>113.31650000000002</v>
      </c>
    </row>
    <row r="1584" spans="1:5" x14ac:dyDescent="0.2">
      <c r="A1584" t="s">
        <v>1330</v>
      </c>
      <c r="B1584" t="s">
        <v>785</v>
      </c>
      <c r="D1584" t="str">
        <f t="shared" si="24"/>
        <v>MO - Warren County</v>
      </c>
      <c r="E1584">
        <v>103.65099999999998</v>
      </c>
    </row>
    <row r="1585" spans="1:5" x14ac:dyDescent="0.2">
      <c r="A1585" t="s">
        <v>1330</v>
      </c>
      <c r="B1585" t="s">
        <v>430</v>
      </c>
      <c r="D1585" t="str">
        <f t="shared" si="24"/>
        <v>MO - Washington County</v>
      </c>
      <c r="E1585">
        <v>114.27300000000002</v>
      </c>
    </row>
    <row r="1586" spans="1:5" x14ac:dyDescent="0.2">
      <c r="A1586" t="s">
        <v>1330</v>
      </c>
      <c r="B1586" t="s">
        <v>786</v>
      </c>
      <c r="D1586" t="str">
        <f t="shared" si="24"/>
        <v>MO - Wayne County</v>
      </c>
      <c r="E1586">
        <v>116.41114285714285</v>
      </c>
    </row>
    <row r="1587" spans="1:5" x14ac:dyDescent="0.2">
      <c r="A1587" t="s">
        <v>1330</v>
      </c>
      <c r="B1587" t="s">
        <v>787</v>
      </c>
      <c r="D1587" t="str">
        <f t="shared" si="24"/>
        <v>MO - Webster County</v>
      </c>
      <c r="E1587">
        <v>109.44981818181819</v>
      </c>
    </row>
    <row r="1588" spans="1:5" x14ac:dyDescent="0.2">
      <c r="A1588" t="s">
        <v>1330</v>
      </c>
      <c r="B1588" t="s">
        <v>792</v>
      </c>
      <c r="D1588" t="str">
        <f t="shared" si="24"/>
        <v>MO - Worth County</v>
      </c>
      <c r="E1588">
        <v>118.32299999999999</v>
      </c>
    </row>
    <row r="1589" spans="1:5" x14ac:dyDescent="0.2">
      <c r="A1589" t="s">
        <v>1330</v>
      </c>
      <c r="B1589" t="s">
        <v>851</v>
      </c>
      <c r="D1589" t="str">
        <f t="shared" si="24"/>
        <v>MO - Wright County</v>
      </c>
      <c r="E1589">
        <v>114.48615789473685</v>
      </c>
    </row>
    <row r="1590" spans="1:5" x14ac:dyDescent="0.2">
      <c r="A1590" t="s">
        <v>1330</v>
      </c>
      <c r="B1590" t="s">
        <v>1371</v>
      </c>
      <c r="D1590" t="str">
        <f t="shared" si="24"/>
        <v>MO - St. Louis city</v>
      </c>
      <c r="E1590">
        <v>112.55922580645149</v>
      </c>
    </row>
    <row r="1591" spans="1:5" x14ac:dyDescent="0.2">
      <c r="A1591" t="s">
        <v>1372</v>
      </c>
      <c r="B1591" t="s">
        <v>565</v>
      </c>
      <c r="D1591" t="str">
        <f t="shared" si="24"/>
        <v>MS - Adams County</v>
      </c>
      <c r="E1591">
        <v>113.4428181818182</v>
      </c>
    </row>
    <row r="1592" spans="1:5" x14ac:dyDescent="0.2">
      <c r="A1592" t="s">
        <v>1372</v>
      </c>
      <c r="B1592" t="s">
        <v>1373</v>
      </c>
      <c r="D1592" t="str">
        <f t="shared" si="24"/>
        <v>MS - Alcorn County</v>
      </c>
      <c r="E1592">
        <v>112.64833333333333</v>
      </c>
    </row>
    <row r="1593" spans="1:5" x14ac:dyDescent="0.2">
      <c r="A1593" t="s">
        <v>1372</v>
      </c>
      <c r="B1593" t="s">
        <v>1374</v>
      </c>
      <c r="D1593" t="str">
        <f t="shared" si="24"/>
        <v>MS - Amite County</v>
      </c>
      <c r="E1593">
        <v>115.28100000000002</v>
      </c>
    </row>
    <row r="1594" spans="1:5" x14ac:dyDescent="0.2">
      <c r="A1594" t="s">
        <v>1372</v>
      </c>
      <c r="B1594" t="s">
        <v>1375</v>
      </c>
      <c r="D1594" t="str">
        <f t="shared" si="24"/>
        <v>MS - Attala County</v>
      </c>
      <c r="E1594">
        <v>115.06400000000001</v>
      </c>
    </row>
    <row r="1595" spans="1:5" x14ac:dyDescent="0.2">
      <c r="A1595" t="s">
        <v>1372</v>
      </c>
      <c r="B1595" t="s">
        <v>453</v>
      </c>
      <c r="D1595" t="str">
        <f t="shared" si="24"/>
        <v>MS - Benton County</v>
      </c>
      <c r="E1595">
        <v>114.90300000000001</v>
      </c>
    </row>
    <row r="1596" spans="1:5" x14ac:dyDescent="0.2">
      <c r="A1596" t="s">
        <v>1372</v>
      </c>
      <c r="B1596" t="s">
        <v>1376</v>
      </c>
      <c r="D1596" t="str">
        <f t="shared" si="24"/>
        <v>MS - Bolivar County</v>
      </c>
      <c r="E1596">
        <v>114.27862500000002</v>
      </c>
    </row>
    <row r="1597" spans="1:5" x14ac:dyDescent="0.2">
      <c r="A1597" t="s">
        <v>1372</v>
      </c>
      <c r="B1597" t="s">
        <v>373</v>
      </c>
      <c r="D1597" t="str">
        <f t="shared" si="24"/>
        <v>MS - Calhoun County</v>
      </c>
      <c r="E1597">
        <v>115.29899999999999</v>
      </c>
    </row>
    <row r="1598" spans="1:5" x14ac:dyDescent="0.2">
      <c r="A1598" t="s">
        <v>1372</v>
      </c>
      <c r="B1598" t="s">
        <v>456</v>
      </c>
      <c r="D1598" t="str">
        <f t="shared" si="24"/>
        <v>MS - Carroll County</v>
      </c>
      <c r="E1598">
        <v>113.09899999999999</v>
      </c>
    </row>
    <row r="1599" spans="1:5" x14ac:dyDescent="0.2">
      <c r="A1599" t="s">
        <v>1372</v>
      </c>
      <c r="B1599" t="s">
        <v>811</v>
      </c>
      <c r="D1599" t="str">
        <f t="shared" si="24"/>
        <v>MS - Chickasaw County</v>
      </c>
      <c r="E1599">
        <v>114.44699999999999</v>
      </c>
    </row>
    <row r="1600" spans="1:5" x14ac:dyDescent="0.2">
      <c r="A1600" t="s">
        <v>1372</v>
      </c>
      <c r="B1600" t="s">
        <v>377</v>
      </c>
      <c r="D1600" t="str">
        <f t="shared" si="24"/>
        <v>MS - Choctaw County</v>
      </c>
      <c r="E1600">
        <v>114.68599999999999</v>
      </c>
    </row>
    <row r="1601" spans="1:5" x14ac:dyDescent="0.2">
      <c r="A1601" t="s">
        <v>1372</v>
      </c>
      <c r="B1601" t="s">
        <v>1377</v>
      </c>
      <c r="D1601" t="str">
        <f t="shared" si="24"/>
        <v>MS - Claiborne County</v>
      </c>
      <c r="E1601">
        <v>116.09550000000002</v>
      </c>
    </row>
    <row r="1602" spans="1:5" x14ac:dyDescent="0.2">
      <c r="A1602" t="s">
        <v>1372</v>
      </c>
      <c r="B1602" t="s">
        <v>378</v>
      </c>
      <c r="D1602" t="str">
        <f t="shared" si="24"/>
        <v>MS - Clarke County</v>
      </c>
      <c r="E1602">
        <v>114.64087499999999</v>
      </c>
    </row>
    <row r="1603" spans="1:5" x14ac:dyDescent="0.2">
      <c r="A1603" t="s">
        <v>1372</v>
      </c>
      <c r="B1603" t="s">
        <v>379</v>
      </c>
      <c r="D1603" t="str">
        <f t="shared" ref="D1603:D1666" si="25">A1603&amp;" - "&amp;B1603</f>
        <v>MS - Clay County</v>
      </c>
      <c r="E1603">
        <v>112.9415</v>
      </c>
    </row>
    <row r="1604" spans="1:5" x14ac:dyDescent="0.2">
      <c r="A1604" t="s">
        <v>1372</v>
      </c>
      <c r="B1604" t="s">
        <v>1378</v>
      </c>
      <c r="D1604" t="str">
        <f t="shared" si="25"/>
        <v>MS - Coahoma County</v>
      </c>
      <c r="E1604">
        <v>115.72296428571426</v>
      </c>
    </row>
    <row r="1605" spans="1:5" x14ac:dyDescent="0.2">
      <c r="A1605" t="s">
        <v>1372</v>
      </c>
      <c r="B1605" t="s">
        <v>1379</v>
      </c>
      <c r="D1605" t="str">
        <f t="shared" si="25"/>
        <v>MS - Copiah County</v>
      </c>
      <c r="E1605">
        <v>114.23924999999998</v>
      </c>
    </row>
    <row r="1606" spans="1:5" x14ac:dyDescent="0.2">
      <c r="A1606" t="s">
        <v>1372</v>
      </c>
      <c r="B1606" t="s">
        <v>385</v>
      </c>
      <c r="D1606" t="str">
        <f t="shared" si="25"/>
        <v>MS - Covington County</v>
      </c>
      <c r="E1606">
        <v>114.97084615384618</v>
      </c>
    </row>
    <row r="1607" spans="1:5" x14ac:dyDescent="0.2">
      <c r="A1607" t="s">
        <v>1372</v>
      </c>
      <c r="B1607" t="s">
        <v>644</v>
      </c>
      <c r="D1607" t="str">
        <f t="shared" si="25"/>
        <v>MS - DeSoto County</v>
      </c>
      <c r="E1607">
        <v>103.01052272727274</v>
      </c>
    </row>
    <row r="1608" spans="1:5" x14ac:dyDescent="0.2">
      <c r="A1608" t="s">
        <v>1372</v>
      </c>
      <c r="B1608" t="s">
        <v>1380</v>
      </c>
      <c r="D1608" t="str">
        <f t="shared" si="25"/>
        <v>MS - Forrest County</v>
      </c>
      <c r="E1608">
        <v>112.48358823529415</v>
      </c>
    </row>
    <row r="1609" spans="1:5" x14ac:dyDescent="0.2">
      <c r="A1609" t="s">
        <v>1372</v>
      </c>
      <c r="B1609" t="s">
        <v>395</v>
      </c>
      <c r="D1609" t="str">
        <f t="shared" si="25"/>
        <v>MS - Franklin County</v>
      </c>
      <c r="E1609">
        <v>115.661</v>
      </c>
    </row>
    <row r="1610" spans="1:5" x14ac:dyDescent="0.2">
      <c r="A1610" t="s">
        <v>1372</v>
      </c>
      <c r="B1610" t="s">
        <v>1381</v>
      </c>
      <c r="D1610" t="str">
        <f t="shared" si="25"/>
        <v>MS - George County</v>
      </c>
      <c r="E1610">
        <v>112.41163636363636</v>
      </c>
    </row>
    <row r="1611" spans="1:5" x14ac:dyDescent="0.2">
      <c r="A1611" t="s">
        <v>1372</v>
      </c>
      <c r="B1611" t="s">
        <v>397</v>
      </c>
      <c r="D1611" t="str">
        <f t="shared" si="25"/>
        <v>MS - Greene County</v>
      </c>
      <c r="E1611">
        <v>114.176</v>
      </c>
    </row>
    <row r="1612" spans="1:5" x14ac:dyDescent="0.2">
      <c r="A1612" t="s">
        <v>1372</v>
      </c>
      <c r="B1612" t="s">
        <v>1382</v>
      </c>
      <c r="D1612" t="str">
        <f t="shared" si="25"/>
        <v>MS - Grenada County</v>
      </c>
      <c r="E1612">
        <v>112.83141176470588</v>
      </c>
    </row>
    <row r="1613" spans="1:5" x14ac:dyDescent="0.2">
      <c r="A1613" t="s">
        <v>1372</v>
      </c>
      <c r="B1613" t="s">
        <v>736</v>
      </c>
      <c r="D1613" t="str">
        <f t="shared" si="25"/>
        <v>MS - Hancock County</v>
      </c>
      <c r="E1613">
        <v>108.48774193548388</v>
      </c>
    </row>
    <row r="1614" spans="1:5" x14ac:dyDescent="0.2">
      <c r="A1614" t="s">
        <v>1372</v>
      </c>
      <c r="B1614" t="s">
        <v>822</v>
      </c>
      <c r="D1614" t="str">
        <f t="shared" si="25"/>
        <v>MS - Harrison County</v>
      </c>
      <c r="E1614">
        <v>108.8300232558139</v>
      </c>
    </row>
    <row r="1615" spans="1:5" x14ac:dyDescent="0.2">
      <c r="A1615" t="s">
        <v>1372</v>
      </c>
      <c r="B1615" t="s">
        <v>1383</v>
      </c>
      <c r="D1615" t="str">
        <f t="shared" si="25"/>
        <v>MS - Hinds County</v>
      </c>
      <c r="E1615">
        <v>110.75756345177669</v>
      </c>
    </row>
    <row r="1616" spans="1:5" x14ac:dyDescent="0.2">
      <c r="A1616" t="s">
        <v>1372</v>
      </c>
      <c r="B1616" t="s">
        <v>658</v>
      </c>
      <c r="D1616" t="str">
        <f t="shared" si="25"/>
        <v>MS - Holmes County</v>
      </c>
      <c r="E1616">
        <v>117.7308</v>
      </c>
    </row>
    <row r="1617" spans="1:5" x14ac:dyDescent="0.2">
      <c r="A1617" t="s">
        <v>1372</v>
      </c>
      <c r="B1617" t="s">
        <v>1384</v>
      </c>
      <c r="D1617" t="str">
        <f t="shared" si="25"/>
        <v>MS - Humphreys County</v>
      </c>
      <c r="E1617">
        <v>116.82179999999998</v>
      </c>
    </row>
    <row r="1618" spans="1:5" x14ac:dyDescent="0.2">
      <c r="A1618" t="s">
        <v>1372</v>
      </c>
      <c r="B1618" t="s">
        <v>1385</v>
      </c>
      <c r="D1618" t="str">
        <f t="shared" si="25"/>
        <v>MS - Issaquena County</v>
      </c>
      <c r="E1618">
        <v>115.128</v>
      </c>
    </row>
    <row r="1619" spans="1:5" x14ac:dyDescent="0.2">
      <c r="A1619" t="s">
        <v>1372</v>
      </c>
      <c r="B1619" t="s">
        <v>1386</v>
      </c>
      <c r="D1619" t="str">
        <f t="shared" si="25"/>
        <v>MS - Itawamba County</v>
      </c>
      <c r="E1619">
        <v>113.2075</v>
      </c>
    </row>
    <row r="1620" spans="1:5" x14ac:dyDescent="0.2">
      <c r="A1620" t="s">
        <v>1372</v>
      </c>
      <c r="B1620" t="s">
        <v>401</v>
      </c>
      <c r="D1620" t="str">
        <f t="shared" si="25"/>
        <v>MS - Jackson County</v>
      </c>
      <c r="E1620">
        <v>108.3825865384616</v>
      </c>
    </row>
    <row r="1621" spans="1:5" x14ac:dyDescent="0.2">
      <c r="A1621" t="s">
        <v>1372</v>
      </c>
      <c r="B1621" t="s">
        <v>742</v>
      </c>
      <c r="D1621" t="str">
        <f t="shared" si="25"/>
        <v>MS - Jasper County</v>
      </c>
      <c r="E1621">
        <v>115.57523076923076</v>
      </c>
    </row>
    <row r="1622" spans="1:5" x14ac:dyDescent="0.2">
      <c r="A1622" t="s">
        <v>1372</v>
      </c>
      <c r="B1622" t="s">
        <v>402</v>
      </c>
      <c r="D1622" t="str">
        <f t="shared" si="25"/>
        <v>MS - Jefferson County</v>
      </c>
      <c r="E1622">
        <v>117.297</v>
      </c>
    </row>
    <row r="1623" spans="1:5" x14ac:dyDescent="0.2">
      <c r="A1623" t="s">
        <v>1372</v>
      </c>
      <c r="B1623" t="s">
        <v>1387</v>
      </c>
      <c r="D1623" t="str">
        <f t="shared" si="25"/>
        <v>MS - Jefferson Davis County</v>
      </c>
      <c r="E1623">
        <v>116.40272727272728</v>
      </c>
    </row>
    <row r="1624" spans="1:5" x14ac:dyDescent="0.2">
      <c r="A1624" t="s">
        <v>1372</v>
      </c>
      <c r="B1624" t="s">
        <v>745</v>
      </c>
      <c r="D1624" t="str">
        <f t="shared" si="25"/>
        <v>MS - Jones County</v>
      </c>
      <c r="E1624">
        <v>113.55005769230773</v>
      </c>
    </row>
    <row r="1625" spans="1:5" x14ac:dyDescent="0.2">
      <c r="A1625" t="s">
        <v>1372</v>
      </c>
      <c r="B1625" t="s">
        <v>1388</v>
      </c>
      <c r="D1625" t="str">
        <f t="shared" si="25"/>
        <v>MS - Kemper County</v>
      </c>
      <c r="E1625">
        <v>116.21100000000001</v>
      </c>
    </row>
    <row r="1626" spans="1:5" x14ac:dyDescent="0.2">
      <c r="A1626" t="s">
        <v>1372</v>
      </c>
      <c r="B1626" t="s">
        <v>478</v>
      </c>
      <c r="D1626" t="str">
        <f t="shared" si="25"/>
        <v>MS - Lafayette County</v>
      </c>
      <c r="E1626">
        <v>105.25382608695654</v>
      </c>
    </row>
    <row r="1627" spans="1:5" x14ac:dyDescent="0.2">
      <c r="A1627" t="s">
        <v>1372</v>
      </c>
      <c r="B1627" t="s">
        <v>403</v>
      </c>
      <c r="D1627" t="str">
        <f t="shared" si="25"/>
        <v>MS - Lamar County</v>
      </c>
      <c r="E1627">
        <v>108.34992</v>
      </c>
    </row>
    <row r="1628" spans="1:5" x14ac:dyDescent="0.2">
      <c r="A1628" t="s">
        <v>1372</v>
      </c>
      <c r="B1628" t="s">
        <v>404</v>
      </c>
      <c r="D1628" t="str">
        <f t="shared" si="25"/>
        <v>MS - Lauderdale County</v>
      </c>
      <c r="E1628">
        <v>112.29012499999997</v>
      </c>
    </row>
    <row r="1629" spans="1:5" x14ac:dyDescent="0.2">
      <c r="A1629" t="s">
        <v>1372</v>
      </c>
      <c r="B1629" t="s">
        <v>405</v>
      </c>
      <c r="D1629" t="str">
        <f t="shared" si="25"/>
        <v>MS - Lawrence County</v>
      </c>
      <c r="E1629">
        <v>113.51127272727271</v>
      </c>
    </row>
    <row r="1630" spans="1:5" x14ac:dyDescent="0.2">
      <c r="A1630" t="s">
        <v>1372</v>
      </c>
      <c r="B1630" t="s">
        <v>1389</v>
      </c>
      <c r="D1630" t="str">
        <f t="shared" si="25"/>
        <v>MS - Leake County</v>
      </c>
      <c r="E1630">
        <v>114.78375</v>
      </c>
    </row>
    <row r="1631" spans="1:5" x14ac:dyDescent="0.2">
      <c r="A1631" t="s">
        <v>1372</v>
      </c>
      <c r="B1631" t="s">
        <v>406</v>
      </c>
      <c r="D1631" t="str">
        <f t="shared" si="25"/>
        <v>MS - Lee County</v>
      </c>
      <c r="E1631">
        <v>108.33246000000003</v>
      </c>
    </row>
    <row r="1632" spans="1:5" x14ac:dyDescent="0.2">
      <c r="A1632" t="s">
        <v>1372</v>
      </c>
      <c r="B1632" t="s">
        <v>1390</v>
      </c>
      <c r="D1632" t="str">
        <f t="shared" si="25"/>
        <v>MS - Leflore County</v>
      </c>
      <c r="E1632">
        <v>114.97500000000001</v>
      </c>
    </row>
    <row r="1633" spans="1:5" x14ac:dyDescent="0.2">
      <c r="A1633" t="s">
        <v>1372</v>
      </c>
      <c r="B1633" t="s">
        <v>479</v>
      </c>
      <c r="D1633" t="str">
        <f t="shared" si="25"/>
        <v>MS - Lincoln County</v>
      </c>
      <c r="E1633">
        <v>113.20511538461537</v>
      </c>
    </row>
    <row r="1634" spans="1:5" x14ac:dyDescent="0.2">
      <c r="A1634" t="s">
        <v>1372</v>
      </c>
      <c r="B1634" t="s">
        <v>408</v>
      </c>
      <c r="D1634" t="str">
        <f t="shared" si="25"/>
        <v>MS - Lowndes County</v>
      </c>
      <c r="E1634">
        <v>111.41121428571429</v>
      </c>
    </row>
    <row r="1635" spans="1:5" x14ac:dyDescent="0.2">
      <c r="A1635" t="s">
        <v>1372</v>
      </c>
      <c r="B1635" t="s">
        <v>410</v>
      </c>
      <c r="D1635" t="str">
        <f t="shared" si="25"/>
        <v>MS - Madison County</v>
      </c>
      <c r="E1635">
        <v>101.05459322033897</v>
      </c>
    </row>
    <row r="1636" spans="1:5" x14ac:dyDescent="0.2">
      <c r="A1636" t="s">
        <v>1372</v>
      </c>
      <c r="B1636" t="s">
        <v>412</v>
      </c>
      <c r="D1636" t="str">
        <f t="shared" si="25"/>
        <v>MS - Marion County</v>
      </c>
      <c r="E1636">
        <v>114.60599999999998</v>
      </c>
    </row>
    <row r="1637" spans="1:5" x14ac:dyDescent="0.2">
      <c r="A1637" t="s">
        <v>1372</v>
      </c>
      <c r="B1637" t="s">
        <v>413</v>
      </c>
      <c r="D1637" t="str">
        <f t="shared" si="25"/>
        <v>MS - Marshall County</v>
      </c>
      <c r="E1637">
        <v>112.416375</v>
      </c>
    </row>
    <row r="1638" spans="1:5" x14ac:dyDescent="0.2">
      <c r="A1638" t="s">
        <v>1372</v>
      </c>
      <c r="B1638" t="s">
        <v>415</v>
      </c>
      <c r="D1638" t="str">
        <f t="shared" si="25"/>
        <v>MS - Monroe County</v>
      </c>
      <c r="E1638">
        <v>112.73946428571428</v>
      </c>
    </row>
    <row r="1639" spans="1:5" x14ac:dyDescent="0.2">
      <c r="A1639" t="s">
        <v>1372</v>
      </c>
      <c r="B1639" t="s">
        <v>416</v>
      </c>
      <c r="D1639" t="str">
        <f t="shared" si="25"/>
        <v>MS - Montgomery County</v>
      </c>
      <c r="E1639">
        <v>114.97223076923076</v>
      </c>
    </row>
    <row r="1640" spans="1:5" x14ac:dyDescent="0.2">
      <c r="A1640" t="s">
        <v>1372</v>
      </c>
      <c r="B1640" t="s">
        <v>1391</v>
      </c>
      <c r="D1640" t="str">
        <f t="shared" si="25"/>
        <v>MS - Neshoba County</v>
      </c>
      <c r="E1640">
        <v>113.48820000000002</v>
      </c>
    </row>
    <row r="1641" spans="1:5" x14ac:dyDescent="0.2">
      <c r="A1641" t="s">
        <v>1372</v>
      </c>
      <c r="B1641" t="s">
        <v>486</v>
      </c>
      <c r="D1641" t="str">
        <f t="shared" si="25"/>
        <v>MS - Newton County</v>
      </c>
      <c r="E1641">
        <v>113.9355</v>
      </c>
    </row>
    <row r="1642" spans="1:5" x14ac:dyDescent="0.2">
      <c r="A1642" t="s">
        <v>1372</v>
      </c>
      <c r="B1642" t="s">
        <v>1392</v>
      </c>
      <c r="D1642" t="str">
        <f t="shared" si="25"/>
        <v>MS - Noxubee County</v>
      </c>
      <c r="E1642">
        <v>116.4096</v>
      </c>
    </row>
    <row r="1643" spans="1:5" x14ac:dyDescent="0.2">
      <c r="A1643" t="s">
        <v>1372</v>
      </c>
      <c r="B1643" t="s">
        <v>1393</v>
      </c>
      <c r="D1643" t="str">
        <f t="shared" si="25"/>
        <v>MS - Oktibbeha County</v>
      </c>
      <c r="E1643">
        <v>108.66985714285713</v>
      </c>
    </row>
    <row r="1644" spans="1:5" x14ac:dyDescent="0.2">
      <c r="A1644" t="s">
        <v>1372</v>
      </c>
      <c r="B1644" t="s">
        <v>1394</v>
      </c>
      <c r="D1644" t="str">
        <f t="shared" si="25"/>
        <v>MS - Panola County</v>
      </c>
      <c r="E1644">
        <v>113.58</v>
      </c>
    </row>
    <row r="1645" spans="1:5" x14ac:dyDescent="0.2">
      <c r="A1645" t="s">
        <v>1372</v>
      </c>
      <c r="B1645" t="s">
        <v>1395</v>
      </c>
      <c r="D1645" t="str">
        <f t="shared" si="25"/>
        <v>MS - Pearl River County</v>
      </c>
      <c r="E1645">
        <v>111.9523333333333</v>
      </c>
    </row>
    <row r="1646" spans="1:5" x14ac:dyDescent="0.2">
      <c r="A1646" t="s">
        <v>1372</v>
      </c>
      <c r="B1646" t="s">
        <v>418</v>
      </c>
      <c r="D1646" t="str">
        <f t="shared" si="25"/>
        <v>MS - Perry County</v>
      </c>
      <c r="E1646">
        <v>114.092</v>
      </c>
    </row>
    <row r="1647" spans="1:5" x14ac:dyDescent="0.2">
      <c r="A1647" t="s">
        <v>1372</v>
      </c>
      <c r="B1647" t="s">
        <v>420</v>
      </c>
      <c r="D1647" t="str">
        <f t="shared" si="25"/>
        <v>MS - Pike County</v>
      </c>
      <c r="E1647">
        <v>114.6204</v>
      </c>
    </row>
    <row r="1648" spans="1:5" x14ac:dyDescent="0.2">
      <c r="A1648" t="s">
        <v>1372</v>
      </c>
      <c r="B1648" t="s">
        <v>1396</v>
      </c>
      <c r="D1648" t="str">
        <f t="shared" si="25"/>
        <v>MS - Pontotoc County</v>
      </c>
      <c r="E1648">
        <v>111.63931578947368</v>
      </c>
    </row>
    <row r="1649" spans="1:5" x14ac:dyDescent="0.2">
      <c r="A1649" t="s">
        <v>1372</v>
      </c>
      <c r="B1649" t="s">
        <v>1397</v>
      </c>
      <c r="D1649" t="str">
        <f t="shared" si="25"/>
        <v>MS - Prentiss County</v>
      </c>
      <c r="E1649">
        <v>113.86157142857142</v>
      </c>
    </row>
    <row r="1650" spans="1:5" x14ac:dyDescent="0.2">
      <c r="A1650" t="s">
        <v>1372</v>
      </c>
      <c r="B1650" t="s">
        <v>761</v>
      </c>
      <c r="D1650" t="str">
        <f t="shared" si="25"/>
        <v>MS - Quitman County</v>
      </c>
      <c r="E1650">
        <v>117.69749999999999</v>
      </c>
    </row>
    <row r="1651" spans="1:5" x14ac:dyDescent="0.2">
      <c r="A1651" t="s">
        <v>1372</v>
      </c>
      <c r="B1651" t="s">
        <v>1398</v>
      </c>
      <c r="D1651" t="str">
        <f t="shared" si="25"/>
        <v>MS - Rankin County</v>
      </c>
      <c r="E1651">
        <v>104.06080327868851</v>
      </c>
    </row>
    <row r="1652" spans="1:5" x14ac:dyDescent="0.2">
      <c r="A1652" t="s">
        <v>1372</v>
      </c>
      <c r="B1652" t="s">
        <v>496</v>
      </c>
      <c r="D1652" t="str">
        <f t="shared" si="25"/>
        <v>MS - Scott County</v>
      </c>
      <c r="E1652">
        <v>115.85863636363636</v>
      </c>
    </row>
    <row r="1653" spans="1:5" x14ac:dyDescent="0.2">
      <c r="A1653" t="s">
        <v>1372</v>
      </c>
      <c r="B1653" t="s">
        <v>1399</v>
      </c>
      <c r="D1653" t="str">
        <f t="shared" si="25"/>
        <v>MS - Sharkey County</v>
      </c>
      <c r="E1653">
        <v>116.03185714285713</v>
      </c>
    </row>
    <row r="1654" spans="1:5" x14ac:dyDescent="0.2">
      <c r="A1654" t="s">
        <v>1372</v>
      </c>
      <c r="B1654" t="s">
        <v>1095</v>
      </c>
      <c r="D1654" t="str">
        <f t="shared" si="25"/>
        <v>MS - Simpson County</v>
      </c>
      <c r="E1654">
        <v>114.10487999999999</v>
      </c>
    </row>
    <row r="1655" spans="1:5" x14ac:dyDescent="0.2">
      <c r="A1655" t="s">
        <v>1372</v>
      </c>
      <c r="B1655" t="s">
        <v>1032</v>
      </c>
      <c r="D1655" t="str">
        <f t="shared" si="25"/>
        <v>MS - Smith County</v>
      </c>
      <c r="E1655">
        <v>112.83839999999999</v>
      </c>
    </row>
    <row r="1656" spans="1:5" x14ac:dyDescent="0.2">
      <c r="A1656" t="s">
        <v>1372</v>
      </c>
      <c r="B1656" t="s">
        <v>501</v>
      </c>
      <c r="D1656" t="str">
        <f t="shared" si="25"/>
        <v>MS - Stone County</v>
      </c>
      <c r="E1656">
        <v>111.63799999999999</v>
      </c>
    </row>
    <row r="1657" spans="1:5" x14ac:dyDescent="0.2">
      <c r="A1657" t="s">
        <v>1372</v>
      </c>
      <c r="B1657" t="s">
        <v>1400</v>
      </c>
      <c r="D1657" t="str">
        <f t="shared" si="25"/>
        <v>MS - Sunflower County</v>
      </c>
      <c r="E1657">
        <v>115.074</v>
      </c>
    </row>
    <row r="1658" spans="1:5" x14ac:dyDescent="0.2">
      <c r="A1658" t="s">
        <v>1372</v>
      </c>
      <c r="B1658" t="s">
        <v>1401</v>
      </c>
      <c r="D1658" t="str">
        <f t="shared" si="25"/>
        <v>MS - Tallahatchie County</v>
      </c>
      <c r="E1658">
        <v>117.25650000000002</v>
      </c>
    </row>
    <row r="1659" spans="1:5" x14ac:dyDescent="0.2">
      <c r="A1659" t="s">
        <v>1372</v>
      </c>
      <c r="B1659" t="s">
        <v>1402</v>
      </c>
      <c r="D1659" t="str">
        <f t="shared" si="25"/>
        <v>MS - Tate County</v>
      </c>
      <c r="E1659">
        <v>108.67162500000001</v>
      </c>
    </row>
    <row r="1660" spans="1:5" x14ac:dyDescent="0.2">
      <c r="A1660" t="s">
        <v>1372</v>
      </c>
      <c r="B1660" t="s">
        <v>1403</v>
      </c>
      <c r="D1660" t="str">
        <f t="shared" si="25"/>
        <v>MS - Tippah County</v>
      </c>
      <c r="E1660">
        <v>113.78137500000001</v>
      </c>
    </row>
    <row r="1661" spans="1:5" x14ac:dyDescent="0.2">
      <c r="A1661" t="s">
        <v>1372</v>
      </c>
      <c r="B1661" t="s">
        <v>1404</v>
      </c>
      <c r="D1661" t="str">
        <f t="shared" si="25"/>
        <v>MS - Tishomingo County</v>
      </c>
      <c r="E1661">
        <v>113.23694117647059</v>
      </c>
    </row>
    <row r="1662" spans="1:5" x14ac:dyDescent="0.2">
      <c r="A1662" t="s">
        <v>1372</v>
      </c>
      <c r="B1662" t="s">
        <v>1405</v>
      </c>
      <c r="D1662" t="str">
        <f t="shared" si="25"/>
        <v>MS - Tunica County</v>
      </c>
      <c r="E1662">
        <v>114.61200000000001</v>
      </c>
    </row>
    <row r="1663" spans="1:5" x14ac:dyDescent="0.2">
      <c r="A1663" t="s">
        <v>1372</v>
      </c>
      <c r="B1663" t="s">
        <v>502</v>
      </c>
      <c r="D1663" t="str">
        <f t="shared" si="25"/>
        <v>MS - Union County</v>
      </c>
      <c r="E1663">
        <v>111.41194736842107</v>
      </c>
    </row>
    <row r="1664" spans="1:5" x14ac:dyDescent="0.2">
      <c r="A1664" t="s">
        <v>1372</v>
      </c>
      <c r="B1664" t="s">
        <v>1406</v>
      </c>
      <c r="D1664" t="str">
        <f t="shared" si="25"/>
        <v>MS - Walthall County</v>
      </c>
      <c r="E1664">
        <v>113.79738461538463</v>
      </c>
    </row>
    <row r="1665" spans="1:5" x14ac:dyDescent="0.2">
      <c r="A1665" t="s">
        <v>1372</v>
      </c>
      <c r="B1665" t="s">
        <v>785</v>
      </c>
      <c r="D1665" t="str">
        <f t="shared" si="25"/>
        <v>MS - Warren County</v>
      </c>
      <c r="E1665">
        <v>110.38657500000002</v>
      </c>
    </row>
    <row r="1666" spans="1:5" x14ac:dyDescent="0.2">
      <c r="A1666" t="s">
        <v>1372</v>
      </c>
      <c r="B1666" t="s">
        <v>430</v>
      </c>
      <c r="D1666" t="str">
        <f t="shared" si="25"/>
        <v>MS - Washington County</v>
      </c>
      <c r="E1666">
        <v>114.81418032786884</v>
      </c>
    </row>
    <row r="1667" spans="1:5" x14ac:dyDescent="0.2">
      <c r="A1667" t="s">
        <v>1372</v>
      </c>
      <c r="B1667" t="s">
        <v>786</v>
      </c>
      <c r="D1667" t="str">
        <f t="shared" ref="D1667:D1730" si="26">A1667&amp;" - "&amp;B1667</f>
        <v>MS - Wayne County</v>
      </c>
      <c r="E1667">
        <v>115.07188235294116</v>
      </c>
    </row>
    <row r="1668" spans="1:5" x14ac:dyDescent="0.2">
      <c r="A1668" t="s">
        <v>1372</v>
      </c>
      <c r="B1668" t="s">
        <v>787</v>
      </c>
      <c r="D1668" t="str">
        <f t="shared" si="26"/>
        <v>MS - Webster County</v>
      </c>
      <c r="E1668">
        <v>113.91637500000002</v>
      </c>
    </row>
    <row r="1669" spans="1:5" x14ac:dyDescent="0.2">
      <c r="A1669" t="s">
        <v>1372</v>
      </c>
      <c r="B1669" t="s">
        <v>791</v>
      </c>
      <c r="D1669" t="str">
        <f t="shared" si="26"/>
        <v>MS - Wilkinson County</v>
      </c>
      <c r="E1669">
        <v>117.68287500000001</v>
      </c>
    </row>
    <row r="1670" spans="1:5" x14ac:dyDescent="0.2">
      <c r="A1670" t="s">
        <v>1372</v>
      </c>
      <c r="B1670" t="s">
        <v>432</v>
      </c>
      <c r="D1670" t="str">
        <f t="shared" si="26"/>
        <v>MS - Winston County</v>
      </c>
      <c r="E1670">
        <v>113.97552631578947</v>
      </c>
    </row>
    <row r="1671" spans="1:5" x14ac:dyDescent="0.2">
      <c r="A1671" t="s">
        <v>1372</v>
      </c>
      <c r="B1671" t="s">
        <v>1407</v>
      </c>
      <c r="D1671" t="str">
        <f t="shared" si="26"/>
        <v>MS - Yalobusha County</v>
      </c>
      <c r="E1671">
        <v>114.82499999999999</v>
      </c>
    </row>
    <row r="1672" spans="1:5" x14ac:dyDescent="0.2">
      <c r="A1672" t="s">
        <v>1372</v>
      </c>
      <c r="B1672" t="s">
        <v>1408</v>
      </c>
      <c r="D1672" t="str">
        <f t="shared" si="26"/>
        <v>MS - Yazoo County</v>
      </c>
      <c r="E1672">
        <v>114.38871428571426</v>
      </c>
    </row>
    <row r="1673" spans="1:5" x14ac:dyDescent="0.2">
      <c r="A1673" t="s">
        <v>1409</v>
      </c>
      <c r="B1673" t="s">
        <v>1410</v>
      </c>
      <c r="D1673" t="str">
        <f t="shared" si="26"/>
        <v>MT - Beaverhead County</v>
      </c>
      <c r="E1673">
        <v>108.54699999999998</v>
      </c>
    </row>
    <row r="1674" spans="1:5" x14ac:dyDescent="0.2">
      <c r="A1674" t="s">
        <v>1409</v>
      </c>
      <c r="B1674" t="s">
        <v>1411</v>
      </c>
      <c r="D1674" t="str">
        <f t="shared" si="26"/>
        <v>MT - Big Horn County</v>
      </c>
      <c r="E1674">
        <v>115.45892307692307</v>
      </c>
    </row>
    <row r="1675" spans="1:5" x14ac:dyDescent="0.2">
      <c r="A1675" t="s">
        <v>1409</v>
      </c>
      <c r="B1675" t="s">
        <v>858</v>
      </c>
      <c r="D1675" t="str">
        <f t="shared" si="26"/>
        <v>MT - Blaine County</v>
      </c>
      <c r="E1675">
        <v>114.74325</v>
      </c>
    </row>
    <row r="1676" spans="1:5" x14ac:dyDescent="0.2">
      <c r="A1676" t="s">
        <v>1409</v>
      </c>
      <c r="B1676" t="s">
        <v>1412</v>
      </c>
      <c r="D1676" t="str">
        <f t="shared" si="26"/>
        <v>MT - Broadwater County</v>
      </c>
      <c r="E1676">
        <v>107.67375</v>
      </c>
    </row>
    <row r="1677" spans="1:5" x14ac:dyDescent="0.2">
      <c r="A1677" t="s">
        <v>1409</v>
      </c>
      <c r="B1677" t="s">
        <v>1413</v>
      </c>
      <c r="D1677" t="str">
        <f t="shared" si="26"/>
        <v>MT - Carbon County</v>
      </c>
      <c r="E1677">
        <v>105.79418181818181</v>
      </c>
    </row>
    <row r="1678" spans="1:5" x14ac:dyDescent="0.2">
      <c r="A1678" t="s">
        <v>1409</v>
      </c>
      <c r="B1678" t="s">
        <v>1059</v>
      </c>
      <c r="D1678" t="str">
        <f t="shared" si="26"/>
        <v>MT - Carter County</v>
      </c>
      <c r="E1678">
        <v>116.61750000000001</v>
      </c>
    </row>
    <row r="1679" spans="1:5" x14ac:dyDescent="0.2">
      <c r="A1679" t="s">
        <v>1409</v>
      </c>
      <c r="B1679" t="s">
        <v>1414</v>
      </c>
      <c r="D1679" t="str">
        <f t="shared" si="26"/>
        <v>MT - Cascade County</v>
      </c>
      <c r="E1679">
        <v>108.00137499999997</v>
      </c>
    </row>
    <row r="1680" spans="1:5" x14ac:dyDescent="0.2">
      <c r="A1680" t="s">
        <v>1409</v>
      </c>
      <c r="B1680" t="s">
        <v>1415</v>
      </c>
      <c r="D1680" t="str">
        <f t="shared" si="26"/>
        <v>MT - Chouteau County</v>
      </c>
      <c r="E1680">
        <v>111.84187499999999</v>
      </c>
    </row>
    <row r="1681" spans="1:5" x14ac:dyDescent="0.2">
      <c r="A1681" t="s">
        <v>1409</v>
      </c>
      <c r="B1681" t="s">
        <v>578</v>
      </c>
      <c r="D1681" t="str">
        <f t="shared" si="26"/>
        <v>MT - Custer County</v>
      </c>
      <c r="E1681">
        <v>112.37231250000001</v>
      </c>
    </row>
    <row r="1682" spans="1:5" x14ac:dyDescent="0.2">
      <c r="A1682" t="s">
        <v>1409</v>
      </c>
      <c r="B1682" t="s">
        <v>1416</v>
      </c>
      <c r="D1682" t="str">
        <f t="shared" si="26"/>
        <v>MT - Daniels County</v>
      </c>
      <c r="E1682">
        <v>115.887</v>
      </c>
    </row>
    <row r="1683" spans="1:5" x14ac:dyDescent="0.2">
      <c r="A1683" t="s">
        <v>1409</v>
      </c>
      <c r="B1683" t="s">
        <v>715</v>
      </c>
      <c r="D1683" t="str">
        <f t="shared" si="26"/>
        <v>MT - Dawson County</v>
      </c>
      <c r="E1683">
        <v>113.07074999999999</v>
      </c>
    </row>
    <row r="1684" spans="1:5" x14ac:dyDescent="0.2">
      <c r="A1684" t="s">
        <v>1409</v>
      </c>
      <c r="B1684" t="s">
        <v>1417</v>
      </c>
      <c r="D1684" t="str">
        <f t="shared" si="26"/>
        <v>MT - Deer Lodge County</v>
      </c>
      <c r="E1684">
        <v>110.67225000000001</v>
      </c>
    </row>
    <row r="1685" spans="1:5" x14ac:dyDescent="0.2">
      <c r="A1685" t="s">
        <v>1409</v>
      </c>
      <c r="B1685" t="s">
        <v>1418</v>
      </c>
      <c r="D1685" t="str">
        <f t="shared" si="26"/>
        <v>MT - Fallon County</v>
      </c>
      <c r="E1685">
        <v>114.867</v>
      </c>
    </row>
    <row r="1686" spans="1:5" x14ac:dyDescent="0.2">
      <c r="A1686" t="s">
        <v>1409</v>
      </c>
      <c r="B1686" t="s">
        <v>1419</v>
      </c>
      <c r="D1686" t="str">
        <f t="shared" si="26"/>
        <v>MT - Fergus County</v>
      </c>
      <c r="E1686">
        <v>112.206</v>
      </c>
    </row>
    <row r="1687" spans="1:5" x14ac:dyDescent="0.2">
      <c r="A1687" t="s">
        <v>1409</v>
      </c>
      <c r="B1687" t="s">
        <v>1420</v>
      </c>
      <c r="D1687" t="str">
        <f t="shared" si="26"/>
        <v>MT - Flathead County</v>
      </c>
      <c r="E1687">
        <v>101.29233802816903</v>
      </c>
    </row>
    <row r="1688" spans="1:5" x14ac:dyDescent="0.2">
      <c r="A1688" t="s">
        <v>1409</v>
      </c>
      <c r="B1688" t="s">
        <v>900</v>
      </c>
      <c r="D1688" t="str">
        <f t="shared" si="26"/>
        <v>MT - Gallatin County</v>
      </c>
      <c r="E1688">
        <v>98.86123255813952</v>
      </c>
    </row>
    <row r="1689" spans="1:5" x14ac:dyDescent="0.2">
      <c r="A1689" t="s">
        <v>1409</v>
      </c>
      <c r="B1689" t="s">
        <v>587</v>
      </c>
      <c r="D1689" t="str">
        <f t="shared" si="26"/>
        <v>MT - Garfield County</v>
      </c>
      <c r="E1689">
        <v>117.77850000000001</v>
      </c>
    </row>
    <row r="1690" spans="1:5" x14ac:dyDescent="0.2">
      <c r="A1690" t="s">
        <v>1409</v>
      </c>
      <c r="B1690" t="s">
        <v>1421</v>
      </c>
      <c r="D1690" t="str">
        <f t="shared" si="26"/>
        <v>MT - Glacier County</v>
      </c>
      <c r="E1690">
        <v>114.19875</v>
      </c>
    </row>
    <row r="1691" spans="1:5" x14ac:dyDescent="0.2">
      <c r="A1691" t="s">
        <v>1409</v>
      </c>
      <c r="B1691" t="s">
        <v>1422</v>
      </c>
      <c r="D1691" t="str">
        <f t="shared" si="26"/>
        <v>MT - Golden Valley County</v>
      </c>
      <c r="E1691">
        <v>115.092</v>
      </c>
    </row>
    <row r="1692" spans="1:5" x14ac:dyDescent="0.2">
      <c r="A1692" t="s">
        <v>1409</v>
      </c>
      <c r="B1692" t="s">
        <v>1423</v>
      </c>
      <c r="D1692" t="str">
        <f t="shared" si="26"/>
        <v>MT - Granite County</v>
      </c>
      <c r="E1692">
        <v>109.497</v>
      </c>
    </row>
    <row r="1693" spans="1:5" x14ac:dyDescent="0.2">
      <c r="A1693" t="s">
        <v>1409</v>
      </c>
      <c r="B1693" t="s">
        <v>1424</v>
      </c>
      <c r="D1693" t="str">
        <f t="shared" si="26"/>
        <v>MT - Hill County</v>
      </c>
      <c r="E1693">
        <v>111.44700000000003</v>
      </c>
    </row>
    <row r="1694" spans="1:5" x14ac:dyDescent="0.2">
      <c r="A1694" t="s">
        <v>1409</v>
      </c>
      <c r="B1694" t="s">
        <v>402</v>
      </c>
      <c r="D1694" t="str">
        <f t="shared" si="26"/>
        <v>MT - Jefferson County</v>
      </c>
      <c r="E1694">
        <v>103.83839999999998</v>
      </c>
    </row>
    <row r="1695" spans="1:5" x14ac:dyDescent="0.2">
      <c r="A1695" t="s">
        <v>1409</v>
      </c>
      <c r="B1695" t="s">
        <v>1425</v>
      </c>
      <c r="D1695" t="str">
        <f t="shared" si="26"/>
        <v>MT - Judith Basin County</v>
      </c>
      <c r="E1695">
        <v>114.14100000000001</v>
      </c>
    </row>
    <row r="1696" spans="1:5" x14ac:dyDescent="0.2">
      <c r="A1696" t="s">
        <v>1409</v>
      </c>
      <c r="B1696" t="s">
        <v>524</v>
      </c>
      <c r="D1696" t="str">
        <f t="shared" si="26"/>
        <v>MT - Lake County</v>
      </c>
      <c r="E1696">
        <v>103.94584615384615</v>
      </c>
    </row>
    <row r="1697" spans="1:5" x14ac:dyDescent="0.2">
      <c r="A1697" t="s">
        <v>1409</v>
      </c>
      <c r="B1697" t="s">
        <v>1426</v>
      </c>
      <c r="D1697" t="str">
        <f t="shared" si="26"/>
        <v>MT - Lewis and Clark County</v>
      </c>
      <c r="E1697">
        <v>103.67643750000003</v>
      </c>
    </row>
    <row r="1698" spans="1:5" x14ac:dyDescent="0.2">
      <c r="A1698" t="s">
        <v>1409</v>
      </c>
      <c r="B1698" t="s">
        <v>662</v>
      </c>
      <c r="D1698" t="str">
        <f t="shared" si="26"/>
        <v>MT - Liberty County</v>
      </c>
      <c r="E1698">
        <v>112.67999999999999</v>
      </c>
    </row>
    <row r="1699" spans="1:5" x14ac:dyDescent="0.2">
      <c r="A1699" t="s">
        <v>1409</v>
      </c>
      <c r="B1699" t="s">
        <v>479</v>
      </c>
      <c r="D1699" t="str">
        <f t="shared" si="26"/>
        <v>MT - Lincoln County</v>
      </c>
      <c r="E1699">
        <v>110.17379999999999</v>
      </c>
    </row>
    <row r="1700" spans="1:5" x14ac:dyDescent="0.2">
      <c r="A1700" t="s">
        <v>1409</v>
      </c>
      <c r="B1700" t="s">
        <v>1427</v>
      </c>
      <c r="D1700" t="str">
        <f t="shared" si="26"/>
        <v>MT - McCone County</v>
      </c>
      <c r="E1700">
        <v>114.774</v>
      </c>
    </row>
    <row r="1701" spans="1:5" x14ac:dyDescent="0.2">
      <c r="A1701" t="s">
        <v>1409</v>
      </c>
      <c r="B1701" t="s">
        <v>410</v>
      </c>
      <c r="D1701" t="str">
        <f t="shared" si="26"/>
        <v>MT - Madison County</v>
      </c>
      <c r="E1701">
        <v>107.05499999999999</v>
      </c>
    </row>
    <row r="1702" spans="1:5" x14ac:dyDescent="0.2">
      <c r="A1702" t="s">
        <v>1409</v>
      </c>
      <c r="B1702" t="s">
        <v>1428</v>
      </c>
      <c r="D1702" t="str">
        <f t="shared" si="26"/>
        <v>MT - Meagher County</v>
      </c>
      <c r="E1702">
        <v>111.94799999999999</v>
      </c>
    </row>
    <row r="1703" spans="1:5" x14ac:dyDescent="0.2">
      <c r="A1703" t="s">
        <v>1409</v>
      </c>
      <c r="B1703" t="s">
        <v>599</v>
      </c>
      <c r="D1703" t="str">
        <f t="shared" si="26"/>
        <v>MT - Mineral County</v>
      </c>
      <c r="E1703">
        <v>109.81125</v>
      </c>
    </row>
    <row r="1704" spans="1:5" x14ac:dyDescent="0.2">
      <c r="A1704" t="s">
        <v>1409</v>
      </c>
      <c r="B1704" t="s">
        <v>1429</v>
      </c>
      <c r="D1704" t="str">
        <f t="shared" si="26"/>
        <v>MT - Missoula County</v>
      </c>
      <c r="E1704">
        <v>101.47551428571428</v>
      </c>
    </row>
    <row r="1705" spans="1:5" x14ac:dyDescent="0.2">
      <c r="A1705" t="s">
        <v>1409</v>
      </c>
      <c r="B1705" t="s">
        <v>1430</v>
      </c>
      <c r="D1705" t="str">
        <f t="shared" si="26"/>
        <v>MT - Musselshell County</v>
      </c>
      <c r="E1705">
        <v>112.077</v>
      </c>
    </row>
    <row r="1706" spans="1:5" x14ac:dyDescent="0.2">
      <c r="A1706" t="s">
        <v>1409</v>
      </c>
      <c r="B1706" t="s">
        <v>605</v>
      </c>
      <c r="D1706" t="str">
        <f t="shared" si="26"/>
        <v>MT - Park County</v>
      </c>
      <c r="E1706">
        <v>105.21582352941176</v>
      </c>
    </row>
    <row r="1707" spans="1:5" x14ac:dyDescent="0.2">
      <c r="A1707" t="s">
        <v>1409</v>
      </c>
      <c r="B1707" t="s">
        <v>1431</v>
      </c>
      <c r="D1707" t="str">
        <f t="shared" si="26"/>
        <v>MT - Petroleum County</v>
      </c>
      <c r="E1707">
        <v>114.075</v>
      </c>
    </row>
    <row r="1708" spans="1:5" x14ac:dyDescent="0.2">
      <c r="A1708" t="s">
        <v>1409</v>
      </c>
      <c r="B1708" t="s">
        <v>488</v>
      </c>
      <c r="D1708" t="str">
        <f t="shared" si="26"/>
        <v>MT - Phillips County</v>
      </c>
      <c r="E1708">
        <v>112.85228571428571</v>
      </c>
    </row>
    <row r="1709" spans="1:5" x14ac:dyDescent="0.2">
      <c r="A1709" t="s">
        <v>1409</v>
      </c>
      <c r="B1709" t="s">
        <v>1432</v>
      </c>
      <c r="D1709" t="str">
        <f t="shared" si="26"/>
        <v>MT - Pondera County</v>
      </c>
      <c r="E1709">
        <v>111.4704</v>
      </c>
    </row>
    <row r="1710" spans="1:5" x14ac:dyDescent="0.2">
      <c r="A1710" t="s">
        <v>1409</v>
      </c>
      <c r="B1710" t="s">
        <v>1433</v>
      </c>
      <c r="D1710" t="str">
        <f t="shared" si="26"/>
        <v>MT - Powder River County</v>
      </c>
      <c r="E1710">
        <v>113.19599999999998</v>
      </c>
    </row>
    <row r="1711" spans="1:5" x14ac:dyDescent="0.2">
      <c r="A1711" t="s">
        <v>1409</v>
      </c>
      <c r="B1711" t="s">
        <v>1091</v>
      </c>
      <c r="D1711" t="str">
        <f t="shared" si="26"/>
        <v>MT - Powell County</v>
      </c>
      <c r="E1711">
        <v>109.03499999999998</v>
      </c>
    </row>
    <row r="1712" spans="1:5" x14ac:dyDescent="0.2">
      <c r="A1712" t="s">
        <v>1409</v>
      </c>
      <c r="B1712" t="s">
        <v>492</v>
      </c>
      <c r="D1712" t="str">
        <f t="shared" si="26"/>
        <v>MT - Prairie County</v>
      </c>
      <c r="E1712">
        <v>117.42750000000001</v>
      </c>
    </row>
    <row r="1713" spans="1:5" x14ac:dyDescent="0.2">
      <c r="A1713" t="s">
        <v>1409</v>
      </c>
      <c r="B1713" t="s">
        <v>1434</v>
      </c>
      <c r="D1713" t="str">
        <f t="shared" si="26"/>
        <v>MT - Ravalli County</v>
      </c>
      <c r="E1713">
        <v>102.90266666666668</v>
      </c>
    </row>
    <row r="1714" spans="1:5" x14ac:dyDescent="0.2">
      <c r="A1714" t="s">
        <v>1409</v>
      </c>
      <c r="B1714" t="s">
        <v>923</v>
      </c>
      <c r="D1714" t="str">
        <f t="shared" si="26"/>
        <v>MT - Richland County</v>
      </c>
      <c r="E1714">
        <v>113.09309999999998</v>
      </c>
    </row>
    <row r="1715" spans="1:5" x14ac:dyDescent="0.2">
      <c r="A1715" t="s">
        <v>1409</v>
      </c>
      <c r="B1715" t="s">
        <v>1435</v>
      </c>
      <c r="D1715" t="str">
        <f t="shared" si="26"/>
        <v>MT - Roosevelt County</v>
      </c>
      <c r="E1715">
        <v>116.22000000000001</v>
      </c>
    </row>
    <row r="1716" spans="1:5" x14ac:dyDescent="0.2">
      <c r="A1716" t="s">
        <v>1409</v>
      </c>
      <c r="B1716" t="s">
        <v>1436</v>
      </c>
      <c r="D1716" t="str">
        <f t="shared" si="26"/>
        <v>MT - Rosebud County</v>
      </c>
      <c r="E1716">
        <v>110.00976923076922</v>
      </c>
    </row>
    <row r="1717" spans="1:5" x14ac:dyDescent="0.2">
      <c r="A1717" t="s">
        <v>1409</v>
      </c>
      <c r="B1717" t="s">
        <v>1437</v>
      </c>
      <c r="D1717" t="str">
        <f t="shared" si="26"/>
        <v>MT - Sanders County</v>
      </c>
      <c r="E1717">
        <v>111.38607692307693</v>
      </c>
    </row>
    <row r="1718" spans="1:5" x14ac:dyDescent="0.2">
      <c r="A1718" t="s">
        <v>1409</v>
      </c>
      <c r="B1718" t="s">
        <v>1030</v>
      </c>
      <c r="D1718" t="str">
        <f t="shared" si="26"/>
        <v>MT - Sheridan County</v>
      </c>
      <c r="E1718">
        <v>117.16071428571429</v>
      </c>
    </row>
    <row r="1719" spans="1:5" x14ac:dyDescent="0.2">
      <c r="A1719" t="s">
        <v>1409</v>
      </c>
      <c r="B1719" t="s">
        <v>1438</v>
      </c>
      <c r="D1719" t="str">
        <f t="shared" si="26"/>
        <v>MT - Silver Bow County</v>
      </c>
      <c r="E1719">
        <v>110.57818604651163</v>
      </c>
    </row>
    <row r="1720" spans="1:5" x14ac:dyDescent="0.2">
      <c r="A1720" t="s">
        <v>1409</v>
      </c>
      <c r="B1720" t="s">
        <v>1439</v>
      </c>
      <c r="D1720" t="str">
        <f t="shared" si="26"/>
        <v>MT - Stillwater County</v>
      </c>
      <c r="E1720">
        <v>104.6835</v>
      </c>
    </row>
    <row r="1721" spans="1:5" x14ac:dyDescent="0.2">
      <c r="A1721" t="s">
        <v>1409</v>
      </c>
      <c r="B1721" t="s">
        <v>1440</v>
      </c>
      <c r="D1721" t="str">
        <f t="shared" si="26"/>
        <v>MT - Sweet Grass County</v>
      </c>
      <c r="E1721">
        <v>105.52680000000001</v>
      </c>
    </row>
    <row r="1722" spans="1:5" x14ac:dyDescent="0.2">
      <c r="A1722" t="s">
        <v>1409</v>
      </c>
      <c r="B1722" t="s">
        <v>883</v>
      </c>
      <c r="D1722" t="str">
        <f t="shared" si="26"/>
        <v>MT - Teton County</v>
      </c>
      <c r="E1722">
        <v>110.62574999999998</v>
      </c>
    </row>
    <row r="1723" spans="1:5" x14ac:dyDescent="0.2">
      <c r="A1723" t="s">
        <v>1409</v>
      </c>
      <c r="B1723" t="s">
        <v>1441</v>
      </c>
      <c r="D1723" t="str">
        <f t="shared" si="26"/>
        <v>MT - Toole County</v>
      </c>
      <c r="E1723">
        <v>112.70057142857142</v>
      </c>
    </row>
    <row r="1724" spans="1:5" x14ac:dyDescent="0.2">
      <c r="A1724" t="s">
        <v>1409</v>
      </c>
      <c r="B1724" t="s">
        <v>1442</v>
      </c>
      <c r="D1724" t="str">
        <f t="shared" si="26"/>
        <v>MT - Treasure County</v>
      </c>
      <c r="E1724">
        <v>116.235</v>
      </c>
    </row>
    <row r="1725" spans="1:5" x14ac:dyDescent="0.2">
      <c r="A1725" t="s">
        <v>1409</v>
      </c>
      <c r="B1725" t="s">
        <v>885</v>
      </c>
      <c r="D1725" t="str">
        <f t="shared" si="26"/>
        <v>MT - Valley County</v>
      </c>
      <c r="E1725">
        <v>114.13125000000001</v>
      </c>
    </row>
    <row r="1726" spans="1:5" x14ac:dyDescent="0.2">
      <c r="A1726" t="s">
        <v>1409</v>
      </c>
      <c r="B1726" t="s">
        <v>1443</v>
      </c>
      <c r="D1726" t="str">
        <f t="shared" si="26"/>
        <v>MT - Wheatland County</v>
      </c>
      <c r="E1726">
        <v>115.017</v>
      </c>
    </row>
    <row r="1727" spans="1:5" x14ac:dyDescent="0.2">
      <c r="A1727" t="s">
        <v>1409</v>
      </c>
      <c r="B1727" t="s">
        <v>1444</v>
      </c>
      <c r="D1727" t="str">
        <f t="shared" si="26"/>
        <v>MT - Wibaux County</v>
      </c>
      <c r="E1727">
        <v>112.52250000000001</v>
      </c>
    </row>
    <row r="1728" spans="1:5" x14ac:dyDescent="0.2">
      <c r="A1728" t="s">
        <v>1409</v>
      </c>
      <c r="B1728" t="s">
        <v>1445</v>
      </c>
      <c r="D1728" t="str">
        <f t="shared" si="26"/>
        <v>MT - Yellowstone County</v>
      </c>
      <c r="E1728">
        <v>106.07047422680408</v>
      </c>
    </row>
    <row r="1729" spans="1:5" x14ac:dyDescent="0.2">
      <c r="A1729" t="s">
        <v>1446</v>
      </c>
      <c r="B1729" t="s">
        <v>1447</v>
      </c>
      <c r="D1729" t="str">
        <f t="shared" si="26"/>
        <v>NC - Alamance County</v>
      </c>
      <c r="E1729">
        <v>104.13691578947368</v>
      </c>
    </row>
    <row r="1730" spans="1:5" x14ac:dyDescent="0.2">
      <c r="A1730" t="s">
        <v>1446</v>
      </c>
      <c r="B1730" t="s">
        <v>887</v>
      </c>
      <c r="D1730" t="str">
        <f t="shared" si="26"/>
        <v>NC - Alexander County</v>
      </c>
      <c r="E1730">
        <v>106.08787499999998</v>
      </c>
    </row>
    <row r="1731" spans="1:5" x14ac:dyDescent="0.2">
      <c r="A1731" t="s">
        <v>1446</v>
      </c>
      <c r="B1731" t="s">
        <v>1448</v>
      </c>
      <c r="D1731" t="str">
        <f t="shared" ref="D1731:D1794" si="27">A1731&amp;" - "&amp;B1731</f>
        <v>NC - Alleghany County</v>
      </c>
      <c r="E1731">
        <v>107.6809090909091</v>
      </c>
    </row>
    <row r="1732" spans="1:5" x14ac:dyDescent="0.2">
      <c r="A1732" t="s">
        <v>1446</v>
      </c>
      <c r="B1732" t="s">
        <v>1449</v>
      </c>
      <c r="D1732" t="str">
        <f t="shared" si="27"/>
        <v>NC - Anson County</v>
      </c>
      <c r="E1732">
        <v>112.60157142857142</v>
      </c>
    </row>
    <row r="1733" spans="1:5" x14ac:dyDescent="0.2">
      <c r="A1733" t="s">
        <v>1446</v>
      </c>
      <c r="B1733" t="s">
        <v>1450</v>
      </c>
      <c r="D1733" t="str">
        <f t="shared" si="27"/>
        <v>NC - Ashe County</v>
      </c>
      <c r="E1733">
        <v>108.87054545454548</v>
      </c>
    </row>
    <row r="1734" spans="1:5" x14ac:dyDescent="0.2">
      <c r="A1734" t="s">
        <v>1446</v>
      </c>
      <c r="B1734" t="s">
        <v>1451</v>
      </c>
      <c r="D1734" t="str">
        <f t="shared" si="27"/>
        <v>NC - Avery County</v>
      </c>
      <c r="E1734">
        <v>108.33075000000002</v>
      </c>
    </row>
    <row r="1735" spans="1:5" x14ac:dyDescent="0.2">
      <c r="A1735" t="s">
        <v>1446</v>
      </c>
      <c r="B1735" t="s">
        <v>1452</v>
      </c>
      <c r="D1735" t="str">
        <f t="shared" si="27"/>
        <v>NC - Beaufort County</v>
      </c>
      <c r="E1735">
        <v>109.70224999999999</v>
      </c>
    </row>
    <row r="1736" spans="1:5" x14ac:dyDescent="0.2">
      <c r="A1736" t="s">
        <v>1446</v>
      </c>
      <c r="B1736" t="s">
        <v>1453</v>
      </c>
      <c r="D1736" t="str">
        <f t="shared" si="27"/>
        <v>NC - Bertie County</v>
      </c>
      <c r="E1736">
        <v>113.72352631578948</v>
      </c>
    </row>
    <row r="1737" spans="1:5" x14ac:dyDescent="0.2">
      <c r="A1737" t="s">
        <v>1446</v>
      </c>
      <c r="B1737" t="s">
        <v>1454</v>
      </c>
      <c r="D1737" t="str">
        <f t="shared" si="27"/>
        <v>NC - Bladen County</v>
      </c>
      <c r="E1737">
        <v>112.16729032258067</v>
      </c>
    </row>
    <row r="1738" spans="1:5" x14ac:dyDescent="0.2">
      <c r="A1738" t="s">
        <v>1446</v>
      </c>
      <c r="B1738" t="s">
        <v>1455</v>
      </c>
      <c r="D1738" t="str">
        <f t="shared" si="27"/>
        <v>NC - Brunswick County</v>
      </c>
      <c r="E1738">
        <v>101.96981632653062</v>
      </c>
    </row>
    <row r="1739" spans="1:5" x14ac:dyDescent="0.2">
      <c r="A1739" t="s">
        <v>1446</v>
      </c>
      <c r="B1739" t="s">
        <v>1456</v>
      </c>
      <c r="D1739" t="str">
        <f t="shared" si="27"/>
        <v>NC - Buncombe County</v>
      </c>
      <c r="E1739">
        <v>102.78215492957747</v>
      </c>
    </row>
    <row r="1740" spans="1:5" x14ac:dyDescent="0.2">
      <c r="A1740" t="s">
        <v>1446</v>
      </c>
      <c r="B1740" t="s">
        <v>698</v>
      </c>
      <c r="D1740" t="str">
        <f t="shared" si="27"/>
        <v>NC - Burke County</v>
      </c>
      <c r="E1740">
        <v>108.05699999999997</v>
      </c>
    </row>
    <row r="1741" spans="1:5" x14ac:dyDescent="0.2">
      <c r="A1741" t="s">
        <v>1446</v>
      </c>
      <c r="B1741" t="s">
        <v>1457</v>
      </c>
      <c r="D1741" t="str">
        <f t="shared" si="27"/>
        <v>NC - Cabarrus County</v>
      </c>
      <c r="E1741">
        <v>103.68580263157889</v>
      </c>
    </row>
    <row r="1742" spans="1:5" x14ac:dyDescent="0.2">
      <c r="A1742" t="s">
        <v>1446</v>
      </c>
      <c r="B1742" t="s">
        <v>1055</v>
      </c>
      <c r="D1742" t="str">
        <f t="shared" si="27"/>
        <v>NC - Caldwell County</v>
      </c>
      <c r="E1742">
        <v>108.10683870967742</v>
      </c>
    </row>
    <row r="1743" spans="1:5" x14ac:dyDescent="0.2">
      <c r="A1743" t="s">
        <v>1446</v>
      </c>
      <c r="B1743" t="s">
        <v>700</v>
      </c>
      <c r="D1743" t="str">
        <f t="shared" si="27"/>
        <v>NC - Camden County</v>
      </c>
      <c r="E1743">
        <v>105.1866</v>
      </c>
    </row>
    <row r="1744" spans="1:5" x14ac:dyDescent="0.2">
      <c r="A1744" t="s">
        <v>1446</v>
      </c>
      <c r="B1744" t="s">
        <v>1458</v>
      </c>
      <c r="D1744" t="str">
        <f t="shared" si="27"/>
        <v>NC - Carteret County</v>
      </c>
      <c r="E1744">
        <v>101.85216279069768</v>
      </c>
    </row>
    <row r="1745" spans="1:5" x14ac:dyDescent="0.2">
      <c r="A1745" t="s">
        <v>1446</v>
      </c>
      <c r="B1745" t="s">
        <v>1459</v>
      </c>
      <c r="D1745" t="str">
        <f t="shared" si="27"/>
        <v>NC - Caswell County</v>
      </c>
      <c r="E1745">
        <v>109.31895000000004</v>
      </c>
    </row>
    <row r="1746" spans="1:5" x14ac:dyDescent="0.2">
      <c r="A1746" t="s">
        <v>1446</v>
      </c>
      <c r="B1746" t="s">
        <v>1460</v>
      </c>
      <c r="D1746" t="str">
        <f t="shared" si="27"/>
        <v>NC - Catawba County</v>
      </c>
      <c r="E1746">
        <v>103.53225842696632</v>
      </c>
    </row>
    <row r="1747" spans="1:5" x14ac:dyDescent="0.2">
      <c r="A1747" t="s">
        <v>1446</v>
      </c>
      <c r="B1747" t="s">
        <v>704</v>
      </c>
      <c r="D1747" t="str">
        <f t="shared" si="27"/>
        <v>NC - Chatham County</v>
      </c>
      <c r="E1747">
        <v>100.48809375</v>
      </c>
    </row>
    <row r="1748" spans="1:5" x14ac:dyDescent="0.2">
      <c r="A1748" t="s">
        <v>1446</v>
      </c>
      <c r="B1748" t="s">
        <v>375</v>
      </c>
      <c r="D1748" t="str">
        <f t="shared" si="27"/>
        <v>NC - Cherokee County</v>
      </c>
      <c r="E1748">
        <v>109.76673913043481</v>
      </c>
    </row>
    <row r="1749" spans="1:5" x14ac:dyDescent="0.2">
      <c r="A1749" t="s">
        <v>1446</v>
      </c>
      <c r="B1749" t="s">
        <v>1461</v>
      </c>
      <c r="D1749" t="str">
        <f t="shared" si="27"/>
        <v>NC - Chowan County</v>
      </c>
      <c r="E1749">
        <v>108.50024999999999</v>
      </c>
    </row>
    <row r="1750" spans="1:5" x14ac:dyDescent="0.2">
      <c r="A1750" t="s">
        <v>1446</v>
      </c>
      <c r="B1750" t="s">
        <v>379</v>
      </c>
      <c r="D1750" t="str">
        <f t="shared" si="27"/>
        <v>NC - Clay County</v>
      </c>
      <c r="E1750">
        <v>106.024</v>
      </c>
    </row>
    <row r="1751" spans="1:5" x14ac:dyDescent="0.2">
      <c r="A1751" t="s">
        <v>1446</v>
      </c>
      <c r="B1751" t="s">
        <v>459</v>
      </c>
      <c r="D1751" t="str">
        <f t="shared" si="27"/>
        <v>NC - Cleveland County</v>
      </c>
      <c r="E1751">
        <v>108.41928000000003</v>
      </c>
    </row>
    <row r="1752" spans="1:5" x14ac:dyDescent="0.2">
      <c r="A1752" t="s">
        <v>1446</v>
      </c>
      <c r="B1752" t="s">
        <v>1462</v>
      </c>
      <c r="D1752" t="str">
        <f t="shared" si="27"/>
        <v>NC - Columbus County</v>
      </c>
      <c r="E1752">
        <v>111.13065957446808</v>
      </c>
    </row>
    <row r="1753" spans="1:5" x14ac:dyDescent="0.2">
      <c r="A1753" t="s">
        <v>1446</v>
      </c>
      <c r="B1753" t="s">
        <v>1463</v>
      </c>
      <c r="D1753" t="str">
        <f t="shared" si="27"/>
        <v>NC - Craven County</v>
      </c>
      <c r="E1753">
        <v>107.23789830508474</v>
      </c>
    </row>
    <row r="1754" spans="1:5" x14ac:dyDescent="0.2">
      <c r="A1754" t="s">
        <v>1446</v>
      </c>
      <c r="B1754" t="s">
        <v>894</v>
      </c>
      <c r="D1754" t="str">
        <f t="shared" si="27"/>
        <v>NC - Cumberland County</v>
      </c>
      <c r="E1754">
        <v>107.70843292682932</v>
      </c>
    </row>
    <row r="1755" spans="1:5" x14ac:dyDescent="0.2">
      <c r="A1755" t="s">
        <v>1446</v>
      </c>
      <c r="B1755" t="s">
        <v>1464</v>
      </c>
      <c r="D1755" t="str">
        <f t="shared" si="27"/>
        <v>NC - Currituck County</v>
      </c>
      <c r="E1755">
        <v>101.57978571428569</v>
      </c>
    </row>
    <row r="1756" spans="1:5" x14ac:dyDescent="0.2">
      <c r="A1756" t="s">
        <v>1446</v>
      </c>
      <c r="B1756" t="s">
        <v>1465</v>
      </c>
      <c r="D1756" t="str">
        <f t="shared" si="27"/>
        <v>NC - Dare County</v>
      </c>
      <c r="E1756">
        <v>99.103736842105249</v>
      </c>
    </row>
    <row r="1757" spans="1:5" x14ac:dyDescent="0.2">
      <c r="A1757" t="s">
        <v>1446</v>
      </c>
      <c r="B1757" t="s">
        <v>1466</v>
      </c>
      <c r="D1757" t="str">
        <f t="shared" si="27"/>
        <v>NC - Davidson County</v>
      </c>
      <c r="E1757">
        <v>106.33562376237622</v>
      </c>
    </row>
    <row r="1758" spans="1:5" x14ac:dyDescent="0.2">
      <c r="A1758" t="s">
        <v>1446</v>
      </c>
      <c r="B1758" t="s">
        <v>1467</v>
      </c>
      <c r="D1758" t="str">
        <f t="shared" si="27"/>
        <v>NC - Davie County</v>
      </c>
      <c r="E1758">
        <v>102.28571999999998</v>
      </c>
    </row>
    <row r="1759" spans="1:5" x14ac:dyDescent="0.2">
      <c r="A1759" t="s">
        <v>1446</v>
      </c>
      <c r="B1759" t="s">
        <v>1468</v>
      </c>
      <c r="D1759" t="str">
        <f t="shared" si="27"/>
        <v>NC - Duplin County</v>
      </c>
      <c r="E1759">
        <v>111.37665789473685</v>
      </c>
    </row>
    <row r="1760" spans="1:5" x14ac:dyDescent="0.2">
      <c r="A1760" t="s">
        <v>1446</v>
      </c>
      <c r="B1760" t="s">
        <v>1469</v>
      </c>
      <c r="D1760" t="str">
        <f t="shared" si="27"/>
        <v>NC - Durham County</v>
      </c>
      <c r="E1760">
        <v>102.12913953488372</v>
      </c>
    </row>
    <row r="1761" spans="1:5" x14ac:dyDescent="0.2">
      <c r="A1761" t="s">
        <v>1446</v>
      </c>
      <c r="B1761" t="s">
        <v>1470</v>
      </c>
      <c r="D1761" t="str">
        <f t="shared" si="27"/>
        <v>NC - Edgecombe County</v>
      </c>
      <c r="E1761">
        <v>112.14808163265309</v>
      </c>
    </row>
    <row r="1762" spans="1:5" x14ac:dyDescent="0.2">
      <c r="A1762" t="s">
        <v>1446</v>
      </c>
      <c r="B1762" t="s">
        <v>727</v>
      </c>
      <c r="D1762" t="str">
        <f t="shared" si="27"/>
        <v>NC - Forsyth County</v>
      </c>
      <c r="E1762">
        <v>102.27929268292689</v>
      </c>
    </row>
    <row r="1763" spans="1:5" x14ac:dyDescent="0.2">
      <c r="A1763" t="s">
        <v>1446</v>
      </c>
      <c r="B1763" t="s">
        <v>395</v>
      </c>
      <c r="D1763" t="str">
        <f t="shared" si="27"/>
        <v>NC - Franklin County</v>
      </c>
      <c r="E1763">
        <v>106.91273076923076</v>
      </c>
    </row>
    <row r="1764" spans="1:5" x14ac:dyDescent="0.2">
      <c r="A1764" t="s">
        <v>1446</v>
      </c>
      <c r="B1764" t="s">
        <v>1471</v>
      </c>
      <c r="D1764" t="str">
        <f t="shared" si="27"/>
        <v>NC - Gaston County</v>
      </c>
      <c r="E1764">
        <v>107.3880520231214</v>
      </c>
    </row>
    <row r="1765" spans="1:5" x14ac:dyDescent="0.2">
      <c r="A1765" t="s">
        <v>1446</v>
      </c>
      <c r="B1765" t="s">
        <v>1472</v>
      </c>
      <c r="D1765" t="str">
        <f t="shared" si="27"/>
        <v>NC - Gates County</v>
      </c>
      <c r="E1765">
        <v>109.36710000000001</v>
      </c>
    </row>
    <row r="1766" spans="1:5" x14ac:dyDescent="0.2">
      <c r="A1766" t="s">
        <v>1446</v>
      </c>
      <c r="B1766" t="s">
        <v>438</v>
      </c>
      <c r="D1766" t="str">
        <f t="shared" si="27"/>
        <v>NC - Graham County</v>
      </c>
      <c r="E1766">
        <v>112.11000000000001</v>
      </c>
    </row>
    <row r="1767" spans="1:5" x14ac:dyDescent="0.2">
      <c r="A1767" t="s">
        <v>1446</v>
      </c>
      <c r="B1767" t="s">
        <v>1473</v>
      </c>
      <c r="D1767" t="str">
        <f t="shared" si="27"/>
        <v>NC - Granville County</v>
      </c>
      <c r="E1767">
        <v>104.91517241379309</v>
      </c>
    </row>
    <row r="1768" spans="1:5" x14ac:dyDescent="0.2">
      <c r="A1768" t="s">
        <v>1446</v>
      </c>
      <c r="B1768" t="s">
        <v>397</v>
      </c>
      <c r="D1768" t="str">
        <f t="shared" si="27"/>
        <v>NC - Greene County</v>
      </c>
      <c r="E1768">
        <v>110.79771428571429</v>
      </c>
    </row>
    <row r="1769" spans="1:5" x14ac:dyDescent="0.2">
      <c r="A1769" t="s">
        <v>1446</v>
      </c>
      <c r="B1769" t="s">
        <v>1474</v>
      </c>
      <c r="D1769" t="str">
        <f t="shared" si="27"/>
        <v>NC - Guilford County</v>
      </c>
      <c r="E1769">
        <v>103.58658000000005</v>
      </c>
    </row>
    <row r="1770" spans="1:5" x14ac:dyDescent="0.2">
      <c r="A1770" t="s">
        <v>1446</v>
      </c>
      <c r="B1770" t="s">
        <v>1475</v>
      </c>
      <c r="D1770" t="str">
        <f t="shared" si="27"/>
        <v>NC - Halifax County</v>
      </c>
      <c r="E1770">
        <v>112.82112000000001</v>
      </c>
    </row>
    <row r="1771" spans="1:5" x14ac:dyDescent="0.2">
      <c r="A1771" t="s">
        <v>1446</v>
      </c>
      <c r="B1771" t="s">
        <v>1476</v>
      </c>
      <c r="D1771" t="str">
        <f t="shared" si="27"/>
        <v>NC - Harnett County</v>
      </c>
      <c r="E1771">
        <v>108.09397674418607</v>
      </c>
    </row>
    <row r="1772" spans="1:5" x14ac:dyDescent="0.2">
      <c r="A1772" t="s">
        <v>1446</v>
      </c>
      <c r="B1772" t="s">
        <v>1477</v>
      </c>
      <c r="D1772" t="str">
        <f t="shared" si="27"/>
        <v>NC - Haywood County</v>
      </c>
      <c r="E1772">
        <v>106.12285714285716</v>
      </c>
    </row>
    <row r="1773" spans="1:5" x14ac:dyDescent="0.2">
      <c r="A1773" t="s">
        <v>1446</v>
      </c>
      <c r="B1773" t="s">
        <v>901</v>
      </c>
      <c r="D1773" t="str">
        <f t="shared" si="27"/>
        <v>NC - Henderson County</v>
      </c>
      <c r="E1773">
        <v>102.29613559322031</v>
      </c>
    </row>
    <row r="1774" spans="1:5" x14ac:dyDescent="0.2">
      <c r="A1774" t="s">
        <v>1446</v>
      </c>
      <c r="B1774" t="s">
        <v>1478</v>
      </c>
      <c r="D1774" t="str">
        <f t="shared" si="27"/>
        <v>NC - Hertford County</v>
      </c>
      <c r="E1774">
        <v>113.33384999999998</v>
      </c>
    </row>
    <row r="1775" spans="1:5" x14ac:dyDescent="0.2">
      <c r="A1775" t="s">
        <v>1446</v>
      </c>
      <c r="B1775" t="s">
        <v>1479</v>
      </c>
      <c r="D1775" t="str">
        <f t="shared" si="27"/>
        <v>NC - Hoke County</v>
      </c>
      <c r="E1775">
        <v>110.6724705882353</v>
      </c>
    </row>
    <row r="1776" spans="1:5" x14ac:dyDescent="0.2">
      <c r="A1776" t="s">
        <v>1446</v>
      </c>
      <c r="B1776" t="s">
        <v>1480</v>
      </c>
      <c r="D1776" t="str">
        <f t="shared" si="27"/>
        <v>NC - Hyde County</v>
      </c>
      <c r="E1776">
        <v>108.46574999999999</v>
      </c>
    </row>
    <row r="1777" spans="1:5" x14ac:dyDescent="0.2">
      <c r="A1777" t="s">
        <v>1446</v>
      </c>
      <c r="B1777" t="s">
        <v>1481</v>
      </c>
      <c r="D1777" t="str">
        <f t="shared" si="27"/>
        <v>NC - Iredell County</v>
      </c>
      <c r="E1777">
        <v>102.85872289156623</v>
      </c>
    </row>
    <row r="1778" spans="1:5" x14ac:dyDescent="0.2">
      <c r="A1778" t="s">
        <v>1446</v>
      </c>
      <c r="B1778" t="s">
        <v>401</v>
      </c>
      <c r="D1778" t="str">
        <f t="shared" si="27"/>
        <v>NC - Jackson County</v>
      </c>
      <c r="E1778">
        <v>103.69166666666668</v>
      </c>
    </row>
    <row r="1779" spans="1:5" x14ac:dyDescent="0.2">
      <c r="A1779" t="s">
        <v>1446</v>
      </c>
      <c r="B1779" t="s">
        <v>1482</v>
      </c>
      <c r="D1779" t="str">
        <f t="shared" si="27"/>
        <v>NC - Johnston County</v>
      </c>
      <c r="E1779">
        <v>106.24473529411766</v>
      </c>
    </row>
    <row r="1780" spans="1:5" x14ac:dyDescent="0.2">
      <c r="A1780" t="s">
        <v>1446</v>
      </c>
      <c r="B1780" t="s">
        <v>745</v>
      </c>
      <c r="D1780" t="str">
        <f t="shared" si="27"/>
        <v>NC - Jones County</v>
      </c>
      <c r="E1780">
        <v>111.08925000000001</v>
      </c>
    </row>
    <row r="1781" spans="1:5" x14ac:dyDescent="0.2">
      <c r="A1781" t="s">
        <v>1446</v>
      </c>
      <c r="B1781" t="s">
        <v>406</v>
      </c>
      <c r="D1781" t="str">
        <f t="shared" si="27"/>
        <v>NC - Lee County</v>
      </c>
      <c r="E1781">
        <v>106.61653846153844</v>
      </c>
    </row>
    <row r="1782" spans="1:5" x14ac:dyDescent="0.2">
      <c r="A1782" t="s">
        <v>1446</v>
      </c>
      <c r="B1782" t="s">
        <v>1483</v>
      </c>
      <c r="D1782" t="str">
        <f t="shared" si="27"/>
        <v>NC - Lenoir County</v>
      </c>
      <c r="E1782">
        <v>111.126</v>
      </c>
    </row>
    <row r="1783" spans="1:5" x14ac:dyDescent="0.2">
      <c r="A1783" t="s">
        <v>1446</v>
      </c>
      <c r="B1783" t="s">
        <v>479</v>
      </c>
      <c r="D1783" t="str">
        <f t="shared" si="27"/>
        <v>NC - Lincoln County</v>
      </c>
      <c r="E1783">
        <v>103.87349999999998</v>
      </c>
    </row>
    <row r="1784" spans="1:5" x14ac:dyDescent="0.2">
      <c r="A1784" t="s">
        <v>1446</v>
      </c>
      <c r="B1784" t="s">
        <v>1484</v>
      </c>
      <c r="D1784" t="str">
        <f t="shared" si="27"/>
        <v>NC - McDowell County</v>
      </c>
      <c r="E1784">
        <v>111.0402</v>
      </c>
    </row>
    <row r="1785" spans="1:5" x14ac:dyDescent="0.2">
      <c r="A1785" t="s">
        <v>1446</v>
      </c>
      <c r="B1785" t="s">
        <v>409</v>
      </c>
      <c r="D1785" t="str">
        <f t="shared" si="27"/>
        <v>NC - Macon County</v>
      </c>
      <c r="E1785">
        <v>104.17881818181814</v>
      </c>
    </row>
    <row r="1786" spans="1:5" x14ac:dyDescent="0.2">
      <c r="A1786" t="s">
        <v>1446</v>
      </c>
      <c r="B1786" t="s">
        <v>410</v>
      </c>
      <c r="D1786" t="str">
        <f t="shared" si="27"/>
        <v>NC - Madison County</v>
      </c>
      <c r="E1786">
        <v>108.1371176470588</v>
      </c>
    </row>
    <row r="1787" spans="1:5" x14ac:dyDescent="0.2">
      <c r="A1787" t="s">
        <v>1446</v>
      </c>
      <c r="B1787" t="s">
        <v>664</v>
      </c>
      <c r="D1787" t="str">
        <f t="shared" si="27"/>
        <v>NC - Martin County</v>
      </c>
      <c r="E1787">
        <v>112.26013043478261</v>
      </c>
    </row>
    <row r="1788" spans="1:5" x14ac:dyDescent="0.2">
      <c r="A1788" t="s">
        <v>1446</v>
      </c>
      <c r="B1788" t="s">
        <v>1485</v>
      </c>
      <c r="D1788" t="str">
        <f t="shared" si="27"/>
        <v>NC - Mecklenburg County</v>
      </c>
      <c r="E1788">
        <v>94.093161290322527</v>
      </c>
    </row>
    <row r="1789" spans="1:5" x14ac:dyDescent="0.2">
      <c r="A1789" t="s">
        <v>1446</v>
      </c>
      <c r="B1789" t="s">
        <v>753</v>
      </c>
      <c r="D1789" t="str">
        <f t="shared" si="27"/>
        <v>NC - Mitchell County</v>
      </c>
      <c r="E1789">
        <v>110.89285714285712</v>
      </c>
    </row>
    <row r="1790" spans="1:5" x14ac:dyDescent="0.2">
      <c r="A1790" t="s">
        <v>1446</v>
      </c>
      <c r="B1790" t="s">
        <v>416</v>
      </c>
      <c r="D1790" t="str">
        <f t="shared" si="27"/>
        <v>NC - Montgomery County</v>
      </c>
      <c r="E1790">
        <v>109.71685714285715</v>
      </c>
    </row>
    <row r="1791" spans="1:5" x14ac:dyDescent="0.2">
      <c r="A1791" t="s">
        <v>1446</v>
      </c>
      <c r="B1791" t="s">
        <v>1486</v>
      </c>
      <c r="D1791" t="str">
        <f t="shared" si="27"/>
        <v>NC - Moore County</v>
      </c>
      <c r="E1791">
        <v>102.90910909090906</v>
      </c>
    </row>
    <row r="1792" spans="1:5" x14ac:dyDescent="0.2">
      <c r="A1792" t="s">
        <v>1446</v>
      </c>
      <c r="B1792" t="s">
        <v>1487</v>
      </c>
      <c r="D1792" t="str">
        <f t="shared" si="27"/>
        <v>NC - Nash County</v>
      </c>
      <c r="E1792">
        <v>106.97066129032257</v>
      </c>
    </row>
    <row r="1793" spans="1:5" x14ac:dyDescent="0.2">
      <c r="A1793" t="s">
        <v>1446</v>
      </c>
      <c r="B1793" t="s">
        <v>1488</v>
      </c>
      <c r="D1793" t="str">
        <f t="shared" si="27"/>
        <v>NC - New Hanover County</v>
      </c>
      <c r="E1793">
        <v>96.732181818181814</v>
      </c>
    </row>
    <row r="1794" spans="1:5" x14ac:dyDescent="0.2">
      <c r="A1794" t="s">
        <v>1446</v>
      </c>
      <c r="B1794" t="s">
        <v>1489</v>
      </c>
      <c r="D1794" t="str">
        <f t="shared" si="27"/>
        <v>NC - Northampton County</v>
      </c>
      <c r="E1794">
        <v>113.1347142857143</v>
      </c>
    </row>
    <row r="1795" spans="1:5" x14ac:dyDescent="0.2">
      <c r="A1795" t="s">
        <v>1446</v>
      </c>
      <c r="B1795" t="s">
        <v>1490</v>
      </c>
      <c r="D1795" t="str">
        <f t="shared" ref="D1795:D1858" si="28">A1795&amp;" - "&amp;B1795</f>
        <v>NC - Onslow County</v>
      </c>
      <c r="E1795">
        <v>109.49746153846156</v>
      </c>
    </row>
    <row r="1796" spans="1:5" x14ac:dyDescent="0.2">
      <c r="A1796" t="s">
        <v>1446</v>
      </c>
      <c r="B1796" t="s">
        <v>536</v>
      </c>
      <c r="D1796" t="str">
        <f t="shared" si="28"/>
        <v>NC - Orange County</v>
      </c>
      <c r="E1796">
        <v>91.691999999999993</v>
      </c>
    </row>
    <row r="1797" spans="1:5" x14ac:dyDescent="0.2">
      <c r="A1797" t="s">
        <v>1446</v>
      </c>
      <c r="B1797" t="s">
        <v>1491</v>
      </c>
      <c r="D1797" t="str">
        <f t="shared" si="28"/>
        <v>NC - Pamlico County</v>
      </c>
      <c r="E1797">
        <v>106.413</v>
      </c>
    </row>
    <row r="1798" spans="1:5" x14ac:dyDescent="0.2">
      <c r="A1798" t="s">
        <v>1446</v>
      </c>
      <c r="B1798" t="s">
        <v>1492</v>
      </c>
      <c r="D1798" t="str">
        <f t="shared" si="28"/>
        <v>NC - Pasquotank County</v>
      </c>
      <c r="E1798">
        <v>110.53836</v>
      </c>
    </row>
    <row r="1799" spans="1:5" x14ac:dyDescent="0.2">
      <c r="A1799" t="s">
        <v>1446</v>
      </c>
      <c r="B1799" t="s">
        <v>1493</v>
      </c>
      <c r="D1799" t="str">
        <f t="shared" si="28"/>
        <v>NC - Pender County</v>
      </c>
      <c r="E1799">
        <v>105.90300000000003</v>
      </c>
    </row>
    <row r="1800" spans="1:5" x14ac:dyDescent="0.2">
      <c r="A1800" t="s">
        <v>1446</v>
      </c>
      <c r="B1800" t="s">
        <v>1494</v>
      </c>
      <c r="D1800" t="str">
        <f t="shared" si="28"/>
        <v>NC - Perquimans County</v>
      </c>
      <c r="E1800">
        <v>109.59480000000001</v>
      </c>
    </row>
    <row r="1801" spans="1:5" x14ac:dyDescent="0.2">
      <c r="A1801" t="s">
        <v>1446</v>
      </c>
      <c r="B1801" t="s">
        <v>1495</v>
      </c>
      <c r="D1801" t="str">
        <f t="shared" si="28"/>
        <v>NC - Person County</v>
      </c>
      <c r="E1801">
        <v>107.21624999999999</v>
      </c>
    </row>
    <row r="1802" spans="1:5" x14ac:dyDescent="0.2">
      <c r="A1802" t="s">
        <v>1446</v>
      </c>
      <c r="B1802" t="s">
        <v>1496</v>
      </c>
      <c r="D1802" t="str">
        <f t="shared" si="28"/>
        <v>NC - Pitt County</v>
      </c>
      <c r="E1802">
        <v>107.76770886075948</v>
      </c>
    </row>
    <row r="1803" spans="1:5" x14ac:dyDescent="0.2">
      <c r="A1803" t="s">
        <v>1446</v>
      </c>
      <c r="B1803" t="s">
        <v>490</v>
      </c>
      <c r="D1803" t="str">
        <f t="shared" si="28"/>
        <v>NC - Polk County</v>
      </c>
      <c r="E1803">
        <v>104.0595</v>
      </c>
    </row>
    <row r="1804" spans="1:5" x14ac:dyDescent="0.2">
      <c r="A1804" t="s">
        <v>1446</v>
      </c>
      <c r="B1804" t="s">
        <v>421</v>
      </c>
      <c r="D1804" t="str">
        <f t="shared" si="28"/>
        <v>NC - Randolph County</v>
      </c>
      <c r="E1804">
        <v>106.52592857142857</v>
      </c>
    </row>
    <row r="1805" spans="1:5" x14ac:dyDescent="0.2">
      <c r="A1805" t="s">
        <v>1446</v>
      </c>
      <c r="B1805" t="s">
        <v>763</v>
      </c>
      <c r="D1805" t="str">
        <f t="shared" si="28"/>
        <v>NC - Richmond County</v>
      </c>
      <c r="E1805">
        <v>113.53684090909093</v>
      </c>
    </row>
    <row r="1806" spans="1:5" x14ac:dyDescent="0.2">
      <c r="A1806" t="s">
        <v>1446</v>
      </c>
      <c r="B1806" t="s">
        <v>1497</v>
      </c>
      <c r="D1806" t="str">
        <f t="shared" si="28"/>
        <v>NC - Robeson County</v>
      </c>
      <c r="E1806">
        <v>112.90111111111106</v>
      </c>
    </row>
    <row r="1807" spans="1:5" x14ac:dyDescent="0.2">
      <c r="A1807" t="s">
        <v>1446</v>
      </c>
      <c r="B1807" t="s">
        <v>1498</v>
      </c>
      <c r="D1807" t="str">
        <f t="shared" si="28"/>
        <v>NC - Rockingham County</v>
      </c>
      <c r="E1807">
        <v>109.37411538461539</v>
      </c>
    </row>
    <row r="1808" spans="1:5" x14ac:dyDescent="0.2">
      <c r="A1808" t="s">
        <v>1446</v>
      </c>
      <c r="B1808" t="s">
        <v>1094</v>
      </c>
      <c r="D1808" t="str">
        <f t="shared" si="28"/>
        <v>NC - Rowan County</v>
      </c>
      <c r="E1808">
        <v>106.10901098901097</v>
      </c>
    </row>
    <row r="1809" spans="1:5" x14ac:dyDescent="0.2">
      <c r="A1809" t="s">
        <v>1446</v>
      </c>
      <c r="B1809" t="s">
        <v>1499</v>
      </c>
      <c r="D1809" t="str">
        <f t="shared" si="28"/>
        <v>NC - Rutherford County</v>
      </c>
      <c r="E1809">
        <v>109.9939411764706</v>
      </c>
    </row>
    <row r="1810" spans="1:5" x14ac:dyDescent="0.2">
      <c r="A1810" t="s">
        <v>1446</v>
      </c>
      <c r="B1810" t="s">
        <v>1500</v>
      </c>
      <c r="D1810" t="str">
        <f t="shared" si="28"/>
        <v>NC - Sampson County</v>
      </c>
      <c r="E1810">
        <v>110.30072727272727</v>
      </c>
    </row>
    <row r="1811" spans="1:5" x14ac:dyDescent="0.2">
      <c r="A1811" t="s">
        <v>1446</v>
      </c>
      <c r="B1811" t="s">
        <v>1365</v>
      </c>
      <c r="D1811" t="str">
        <f t="shared" si="28"/>
        <v>NC - Scotland County</v>
      </c>
      <c r="E1811">
        <v>111.35925</v>
      </c>
    </row>
    <row r="1812" spans="1:5" x14ac:dyDescent="0.2">
      <c r="A1812" t="s">
        <v>1446</v>
      </c>
      <c r="B1812" t="s">
        <v>1501</v>
      </c>
      <c r="D1812" t="str">
        <f t="shared" si="28"/>
        <v>NC - Stanly County</v>
      </c>
      <c r="E1812">
        <v>107.58247826086958</v>
      </c>
    </row>
    <row r="1813" spans="1:5" x14ac:dyDescent="0.2">
      <c r="A1813" t="s">
        <v>1446</v>
      </c>
      <c r="B1813" t="s">
        <v>1502</v>
      </c>
      <c r="D1813" t="str">
        <f t="shared" si="28"/>
        <v>NC - Stokes County</v>
      </c>
      <c r="E1813">
        <v>107.12310000000001</v>
      </c>
    </row>
    <row r="1814" spans="1:5" x14ac:dyDescent="0.2">
      <c r="A1814" t="s">
        <v>1446</v>
      </c>
      <c r="B1814" t="s">
        <v>1503</v>
      </c>
      <c r="D1814" t="str">
        <f t="shared" si="28"/>
        <v>NC - Surry County</v>
      </c>
      <c r="E1814">
        <v>107.90133962264152</v>
      </c>
    </row>
    <row r="1815" spans="1:5" x14ac:dyDescent="0.2">
      <c r="A1815" t="s">
        <v>1446</v>
      </c>
      <c r="B1815" t="s">
        <v>1504</v>
      </c>
      <c r="D1815" t="str">
        <f t="shared" si="28"/>
        <v>NC - Swain County</v>
      </c>
      <c r="E1815">
        <v>109.60049999999997</v>
      </c>
    </row>
    <row r="1816" spans="1:5" x14ac:dyDescent="0.2">
      <c r="A1816" t="s">
        <v>1446</v>
      </c>
      <c r="B1816" t="s">
        <v>1505</v>
      </c>
      <c r="D1816" t="str">
        <f t="shared" si="28"/>
        <v>NC - Transylvania County</v>
      </c>
      <c r="E1816">
        <v>102.45276</v>
      </c>
    </row>
    <row r="1817" spans="1:5" x14ac:dyDescent="0.2">
      <c r="A1817" t="s">
        <v>1446</v>
      </c>
      <c r="B1817" t="s">
        <v>1506</v>
      </c>
      <c r="D1817" t="str">
        <f t="shared" si="28"/>
        <v>NC - Tyrrell County</v>
      </c>
      <c r="E1817">
        <v>113.50125000000001</v>
      </c>
    </row>
    <row r="1818" spans="1:5" x14ac:dyDescent="0.2">
      <c r="A1818" t="s">
        <v>1446</v>
      </c>
      <c r="B1818" t="s">
        <v>502</v>
      </c>
      <c r="D1818" t="str">
        <f t="shared" si="28"/>
        <v>NC - Union County</v>
      </c>
      <c r="E1818">
        <v>100.41693750000002</v>
      </c>
    </row>
    <row r="1819" spans="1:5" x14ac:dyDescent="0.2">
      <c r="A1819" t="s">
        <v>1446</v>
      </c>
      <c r="B1819" t="s">
        <v>1507</v>
      </c>
      <c r="D1819" t="str">
        <f t="shared" si="28"/>
        <v>NC - Vance County</v>
      </c>
      <c r="E1819">
        <v>110.19255882352942</v>
      </c>
    </row>
    <row r="1820" spans="1:5" x14ac:dyDescent="0.2">
      <c r="A1820" t="s">
        <v>1446</v>
      </c>
      <c r="B1820" t="s">
        <v>1508</v>
      </c>
      <c r="D1820" t="str">
        <f t="shared" si="28"/>
        <v>NC - Wake County</v>
      </c>
      <c r="E1820">
        <v>92.320282442748137</v>
      </c>
    </row>
    <row r="1821" spans="1:5" x14ac:dyDescent="0.2">
      <c r="A1821" t="s">
        <v>1446</v>
      </c>
      <c r="B1821" t="s">
        <v>785</v>
      </c>
      <c r="D1821" t="str">
        <f t="shared" si="28"/>
        <v>NC - Warren County</v>
      </c>
      <c r="E1821">
        <v>109.11599999999999</v>
      </c>
    </row>
    <row r="1822" spans="1:5" x14ac:dyDescent="0.2">
      <c r="A1822" t="s">
        <v>1446</v>
      </c>
      <c r="B1822" t="s">
        <v>430</v>
      </c>
      <c r="D1822" t="str">
        <f t="shared" si="28"/>
        <v>NC - Washington County</v>
      </c>
      <c r="E1822">
        <v>112.09564285714285</v>
      </c>
    </row>
    <row r="1823" spans="1:5" x14ac:dyDescent="0.2">
      <c r="A1823" t="s">
        <v>1446</v>
      </c>
      <c r="B1823" t="s">
        <v>1509</v>
      </c>
      <c r="D1823" t="str">
        <f t="shared" si="28"/>
        <v>NC - Watauga County</v>
      </c>
      <c r="E1823">
        <v>101.54700000000001</v>
      </c>
    </row>
    <row r="1824" spans="1:5" x14ac:dyDescent="0.2">
      <c r="A1824" t="s">
        <v>1446</v>
      </c>
      <c r="B1824" t="s">
        <v>786</v>
      </c>
      <c r="D1824" t="str">
        <f t="shared" si="28"/>
        <v>NC - Wayne County</v>
      </c>
      <c r="E1824">
        <v>109.06495522388059</v>
      </c>
    </row>
    <row r="1825" spans="1:5" x14ac:dyDescent="0.2">
      <c r="A1825" t="s">
        <v>1446</v>
      </c>
      <c r="B1825" t="s">
        <v>790</v>
      </c>
      <c r="D1825" t="str">
        <f t="shared" si="28"/>
        <v>NC - Wilkes County</v>
      </c>
      <c r="E1825">
        <v>107.72433333333332</v>
      </c>
    </row>
    <row r="1826" spans="1:5" x14ac:dyDescent="0.2">
      <c r="A1826" t="s">
        <v>1446</v>
      </c>
      <c r="B1826" t="s">
        <v>1041</v>
      </c>
      <c r="D1826" t="str">
        <f t="shared" si="28"/>
        <v>NC - Wilson County</v>
      </c>
      <c r="E1826">
        <v>110.08365517241383</v>
      </c>
    </row>
    <row r="1827" spans="1:5" x14ac:dyDescent="0.2">
      <c r="A1827" t="s">
        <v>1446</v>
      </c>
      <c r="B1827" t="s">
        <v>1510</v>
      </c>
      <c r="D1827" t="str">
        <f t="shared" si="28"/>
        <v>NC - Yadkin County</v>
      </c>
      <c r="E1827">
        <v>107.17167857142856</v>
      </c>
    </row>
    <row r="1828" spans="1:5" x14ac:dyDescent="0.2">
      <c r="A1828" t="s">
        <v>1446</v>
      </c>
      <c r="B1828" t="s">
        <v>1511</v>
      </c>
      <c r="D1828" t="str">
        <f t="shared" si="28"/>
        <v>NC - Yancey County</v>
      </c>
      <c r="E1828">
        <v>107.70878571428572</v>
      </c>
    </row>
    <row r="1829" spans="1:5" x14ac:dyDescent="0.2">
      <c r="A1829" t="s">
        <v>1512</v>
      </c>
      <c r="B1829" t="s">
        <v>565</v>
      </c>
      <c r="D1829" t="str">
        <f t="shared" si="28"/>
        <v>ND - Adams County</v>
      </c>
      <c r="E1829">
        <v>117.14175</v>
      </c>
    </row>
    <row r="1830" spans="1:5" x14ac:dyDescent="0.2">
      <c r="A1830" t="s">
        <v>1512</v>
      </c>
      <c r="B1830" t="s">
        <v>1513</v>
      </c>
      <c r="D1830" t="str">
        <f t="shared" si="28"/>
        <v>ND - Barnes County</v>
      </c>
      <c r="E1830">
        <v>112.5732</v>
      </c>
    </row>
    <row r="1831" spans="1:5" x14ac:dyDescent="0.2">
      <c r="A1831" t="s">
        <v>1512</v>
      </c>
      <c r="B1831" t="s">
        <v>1514</v>
      </c>
      <c r="D1831" t="str">
        <f t="shared" si="28"/>
        <v>ND - Benson County</v>
      </c>
      <c r="E1831">
        <v>117.65290909090908</v>
      </c>
    </row>
    <row r="1832" spans="1:5" x14ac:dyDescent="0.2">
      <c r="A1832" t="s">
        <v>1512</v>
      </c>
      <c r="B1832" t="s">
        <v>1515</v>
      </c>
      <c r="D1832" t="str">
        <f t="shared" si="28"/>
        <v>ND - Billings County</v>
      </c>
      <c r="E1832">
        <v>113.679</v>
      </c>
    </row>
    <row r="1833" spans="1:5" x14ac:dyDescent="0.2">
      <c r="A1833" t="s">
        <v>1512</v>
      </c>
      <c r="B1833" t="s">
        <v>1516</v>
      </c>
      <c r="D1833" t="str">
        <f t="shared" si="28"/>
        <v>ND - Bottineau County</v>
      </c>
      <c r="E1833">
        <v>115.28325000000001</v>
      </c>
    </row>
    <row r="1834" spans="1:5" x14ac:dyDescent="0.2">
      <c r="A1834" t="s">
        <v>1512</v>
      </c>
      <c r="B1834" t="s">
        <v>1517</v>
      </c>
      <c r="D1834" t="str">
        <f t="shared" si="28"/>
        <v>ND - Bowman County</v>
      </c>
      <c r="E1834">
        <v>114.08174999999999</v>
      </c>
    </row>
    <row r="1835" spans="1:5" x14ac:dyDescent="0.2">
      <c r="A1835" t="s">
        <v>1512</v>
      </c>
      <c r="B1835" t="s">
        <v>698</v>
      </c>
      <c r="D1835" t="str">
        <f t="shared" si="28"/>
        <v>ND - Burke County</v>
      </c>
      <c r="E1835">
        <v>118.93950000000001</v>
      </c>
    </row>
    <row r="1836" spans="1:5" x14ac:dyDescent="0.2">
      <c r="A1836" t="s">
        <v>1512</v>
      </c>
      <c r="B1836" t="s">
        <v>1518</v>
      </c>
      <c r="D1836" t="str">
        <f t="shared" si="28"/>
        <v>ND - Burleigh County</v>
      </c>
      <c r="E1836">
        <v>106.01832558139536</v>
      </c>
    </row>
    <row r="1837" spans="1:5" x14ac:dyDescent="0.2">
      <c r="A1837" t="s">
        <v>1512</v>
      </c>
      <c r="B1837" t="s">
        <v>808</v>
      </c>
      <c r="D1837" t="str">
        <f t="shared" si="28"/>
        <v>ND - Cass County</v>
      </c>
      <c r="E1837">
        <v>106.15618681318679</v>
      </c>
    </row>
    <row r="1838" spans="1:5" x14ac:dyDescent="0.2">
      <c r="A1838" t="s">
        <v>1512</v>
      </c>
      <c r="B1838" t="s">
        <v>1519</v>
      </c>
      <c r="D1838" t="str">
        <f t="shared" si="28"/>
        <v>ND - Cavalier County</v>
      </c>
      <c r="E1838">
        <v>115.2615</v>
      </c>
    </row>
    <row r="1839" spans="1:5" x14ac:dyDescent="0.2">
      <c r="A1839" t="s">
        <v>1512</v>
      </c>
      <c r="B1839" t="s">
        <v>1520</v>
      </c>
      <c r="D1839" t="str">
        <f t="shared" si="28"/>
        <v>ND - Dickey County</v>
      </c>
      <c r="E1839">
        <v>113.94771428571428</v>
      </c>
    </row>
    <row r="1840" spans="1:5" x14ac:dyDescent="0.2">
      <c r="A1840" t="s">
        <v>1512</v>
      </c>
      <c r="B1840" t="s">
        <v>1521</v>
      </c>
      <c r="D1840" t="str">
        <f t="shared" si="28"/>
        <v>ND - Divide County</v>
      </c>
      <c r="E1840">
        <v>117.081</v>
      </c>
    </row>
    <row r="1841" spans="1:5" x14ac:dyDescent="0.2">
      <c r="A1841" t="s">
        <v>1512</v>
      </c>
      <c r="B1841" t="s">
        <v>1522</v>
      </c>
      <c r="D1841" t="str">
        <f t="shared" si="28"/>
        <v>ND - Dunn County</v>
      </c>
      <c r="E1841">
        <v>116.667</v>
      </c>
    </row>
    <row r="1842" spans="1:5" x14ac:dyDescent="0.2">
      <c r="A1842" t="s">
        <v>1512</v>
      </c>
      <c r="B1842" t="s">
        <v>1523</v>
      </c>
      <c r="D1842" t="str">
        <f t="shared" si="28"/>
        <v>ND - Eddy County</v>
      </c>
      <c r="E1842">
        <v>117.04499999999999</v>
      </c>
    </row>
    <row r="1843" spans="1:5" x14ac:dyDescent="0.2">
      <c r="A1843" t="s">
        <v>1512</v>
      </c>
      <c r="B1843" t="s">
        <v>1524</v>
      </c>
      <c r="D1843" t="str">
        <f t="shared" si="28"/>
        <v>ND - Emmons County</v>
      </c>
      <c r="E1843">
        <v>117.67275000000001</v>
      </c>
    </row>
    <row r="1844" spans="1:5" x14ac:dyDescent="0.2">
      <c r="A1844" t="s">
        <v>1512</v>
      </c>
      <c r="B1844" t="s">
        <v>1525</v>
      </c>
      <c r="D1844" t="str">
        <f t="shared" si="28"/>
        <v>ND - Foster County</v>
      </c>
      <c r="E1844">
        <v>113.7735</v>
      </c>
    </row>
    <row r="1845" spans="1:5" x14ac:dyDescent="0.2">
      <c r="A1845" t="s">
        <v>1512</v>
      </c>
      <c r="B1845" t="s">
        <v>1422</v>
      </c>
      <c r="D1845" t="str">
        <f t="shared" si="28"/>
        <v>ND - Golden Valley County</v>
      </c>
      <c r="E1845">
        <v>115.557</v>
      </c>
    </row>
    <row r="1846" spans="1:5" x14ac:dyDescent="0.2">
      <c r="A1846" t="s">
        <v>1512</v>
      </c>
      <c r="B1846" t="s">
        <v>1526</v>
      </c>
      <c r="D1846" t="str">
        <f t="shared" si="28"/>
        <v>ND - Grand Forks County</v>
      </c>
      <c r="E1846">
        <v>107.03358620689657</v>
      </c>
    </row>
    <row r="1847" spans="1:5" x14ac:dyDescent="0.2">
      <c r="A1847" t="s">
        <v>1512</v>
      </c>
      <c r="B1847" t="s">
        <v>471</v>
      </c>
      <c r="D1847" t="str">
        <f t="shared" si="28"/>
        <v>ND - Grant County</v>
      </c>
      <c r="E1847">
        <v>119.25</v>
      </c>
    </row>
    <row r="1848" spans="1:5" x14ac:dyDescent="0.2">
      <c r="A1848" t="s">
        <v>1512</v>
      </c>
      <c r="B1848" t="s">
        <v>1527</v>
      </c>
      <c r="D1848" t="str">
        <f t="shared" si="28"/>
        <v>ND - Griggs County</v>
      </c>
      <c r="E1848">
        <v>116.35424999999999</v>
      </c>
    </row>
    <row r="1849" spans="1:5" x14ac:dyDescent="0.2">
      <c r="A1849" t="s">
        <v>1512</v>
      </c>
      <c r="B1849" t="s">
        <v>1528</v>
      </c>
      <c r="D1849" t="str">
        <f t="shared" si="28"/>
        <v>ND - Hettinger County</v>
      </c>
      <c r="E1849">
        <v>117.77849999999999</v>
      </c>
    </row>
    <row r="1850" spans="1:5" x14ac:dyDescent="0.2">
      <c r="A1850" t="s">
        <v>1512</v>
      </c>
      <c r="B1850" t="s">
        <v>1529</v>
      </c>
      <c r="D1850" t="str">
        <f t="shared" si="28"/>
        <v>ND - Kidder County</v>
      </c>
      <c r="E1850">
        <v>118.59075000000001</v>
      </c>
    </row>
    <row r="1851" spans="1:5" x14ac:dyDescent="0.2">
      <c r="A1851" t="s">
        <v>1512</v>
      </c>
      <c r="B1851" t="s">
        <v>1530</v>
      </c>
      <c r="D1851" t="str">
        <f t="shared" si="28"/>
        <v>ND - LaMoure County</v>
      </c>
      <c r="E1851">
        <v>116.199</v>
      </c>
    </row>
    <row r="1852" spans="1:5" x14ac:dyDescent="0.2">
      <c r="A1852" t="s">
        <v>1512</v>
      </c>
      <c r="B1852" t="s">
        <v>481</v>
      </c>
      <c r="D1852" t="str">
        <f t="shared" si="28"/>
        <v>ND - Logan County</v>
      </c>
      <c r="E1852">
        <v>118.536</v>
      </c>
    </row>
    <row r="1853" spans="1:5" x14ac:dyDescent="0.2">
      <c r="A1853" t="s">
        <v>1512</v>
      </c>
      <c r="B1853" t="s">
        <v>912</v>
      </c>
      <c r="D1853" t="str">
        <f t="shared" si="28"/>
        <v>ND - McHenry County</v>
      </c>
      <c r="E1853">
        <v>116.89762499999999</v>
      </c>
    </row>
    <row r="1854" spans="1:5" x14ac:dyDescent="0.2">
      <c r="A1854" t="s">
        <v>1512</v>
      </c>
      <c r="B1854" t="s">
        <v>751</v>
      </c>
      <c r="D1854" t="str">
        <f t="shared" si="28"/>
        <v>ND - McIntosh County</v>
      </c>
      <c r="E1854">
        <v>118.82099999999998</v>
      </c>
    </row>
    <row r="1855" spans="1:5" x14ac:dyDescent="0.2">
      <c r="A1855" t="s">
        <v>1512</v>
      </c>
      <c r="B1855" t="s">
        <v>1531</v>
      </c>
      <c r="D1855" t="str">
        <f t="shared" si="28"/>
        <v>ND - McKenzie County</v>
      </c>
      <c r="E1855">
        <v>114.81700000000001</v>
      </c>
    </row>
    <row r="1856" spans="1:5" x14ac:dyDescent="0.2">
      <c r="A1856" t="s">
        <v>1512</v>
      </c>
      <c r="B1856" t="s">
        <v>913</v>
      </c>
      <c r="D1856" t="str">
        <f t="shared" si="28"/>
        <v>ND - McLean County</v>
      </c>
      <c r="E1856">
        <v>114.00878571428572</v>
      </c>
    </row>
    <row r="1857" spans="1:5" x14ac:dyDescent="0.2">
      <c r="A1857" t="s">
        <v>1512</v>
      </c>
      <c r="B1857" t="s">
        <v>918</v>
      </c>
      <c r="D1857" t="str">
        <f t="shared" si="28"/>
        <v>ND - Mercer County</v>
      </c>
      <c r="E1857">
        <v>111.92072727272726</v>
      </c>
    </row>
    <row r="1858" spans="1:5" x14ac:dyDescent="0.2">
      <c r="A1858" t="s">
        <v>1512</v>
      </c>
      <c r="B1858" t="s">
        <v>1011</v>
      </c>
      <c r="D1858" t="str">
        <f t="shared" si="28"/>
        <v>ND - Morton County</v>
      </c>
      <c r="E1858">
        <v>110.64342857142856</v>
      </c>
    </row>
    <row r="1859" spans="1:5" x14ac:dyDescent="0.2">
      <c r="A1859" t="s">
        <v>1512</v>
      </c>
      <c r="B1859" t="s">
        <v>1532</v>
      </c>
      <c r="D1859" t="str">
        <f t="shared" ref="D1859:D1922" si="29">A1859&amp;" - "&amp;B1859</f>
        <v>ND - Mountrail County</v>
      </c>
      <c r="E1859">
        <v>116.50229999999999</v>
      </c>
    </row>
    <row r="1860" spans="1:5" x14ac:dyDescent="0.2">
      <c r="A1860" t="s">
        <v>1512</v>
      </c>
      <c r="B1860" t="s">
        <v>1086</v>
      </c>
      <c r="D1860" t="str">
        <f t="shared" si="29"/>
        <v>ND - Nelson County</v>
      </c>
      <c r="E1860">
        <v>112.44750000000001</v>
      </c>
    </row>
    <row r="1861" spans="1:5" x14ac:dyDescent="0.2">
      <c r="A1861" t="s">
        <v>1512</v>
      </c>
      <c r="B1861" t="s">
        <v>1533</v>
      </c>
      <c r="D1861" t="str">
        <f t="shared" si="29"/>
        <v>ND - Oliver County</v>
      </c>
      <c r="E1861">
        <v>110.86800000000001</v>
      </c>
    </row>
    <row r="1862" spans="1:5" x14ac:dyDescent="0.2">
      <c r="A1862" t="s">
        <v>1512</v>
      </c>
      <c r="B1862" t="s">
        <v>1534</v>
      </c>
      <c r="D1862" t="str">
        <f t="shared" si="29"/>
        <v>ND - Pembina County</v>
      </c>
      <c r="E1862">
        <v>111.86550000000003</v>
      </c>
    </row>
    <row r="1863" spans="1:5" x14ac:dyDescent="0.2">
      <c r="A1863" t="s">
        <v>1512</v>
      </c>
      <c r="B1863" t="s">
        <v>760</v>
      </c>
      <c r="D1863" t="str">
        <f t="shared" si="29"/>
        <v>ND - Pierce County</v>
      </c>
      <c r="E1863">
        <v>114.3792</v>
      </c>
    </row>
    <row r="1864" spans="1:5" x14ac:dyDescent="0.2">
      <c r="A1864" t="s">
        <v>1512</v>
      </c>
      <c r="B1864" t="s">
        <v>1310</v>
      </c>
      <c r="D1864" t="str">
        <f t="shared" si="29"/>
        <v>ND - Ramsey County</v>
      </c>
      <c r="E1864">
        <v>112.56853846153847</v>
      </c>
    </row>
    <row r="1865" spans="1:5" x14ac:dyDescent="0.2">
      <c r="A1865" t="s">
        <v>1512</v>
      </c>
      <c r="B1865" t="s">
        <v>1535</v>
      </c>
      <c r="D1865" t="str">
        <f t="shared" si="29"/>
        <v>ND - Ransom County</v>
      </c>
      <c r="E1865">
        <v>112.08</v>
      </c>
    </row>
    <row r="1866" spans="1:5" x14ac:dyDescent="0.2">
      <c r="A1866" t="s">
        <v>1512</v>
      </c>
      <c r="B1866" t="s">
        <v>1313</v>
      </c>
      <c r="D1866" t="str">
        <f t="shared" si="29"/>
        <v>ND - Renville County</v>
      </c>
      <c r="E1866">
        <v>115.074</v>
      </c>
    </row>
    <row r="1867" spans="1:5" x14ac:dyDescent="0.2">
      <c r="A1867" t="s">
        <v>1512</v>
      </c>
      <c r="B1867" t="s">
        <v>923</v>
      </c>
      <c r="D1867" t="str">
        <f t="shared" si="29"/>
        <v>ND - Richland County</v>
      </c>
      <c r="E1867">
        <v>111.87857142857145</v>
      </c>
    </row>
    <row r="1868" spans="1:5" x14ac:dyDescent="0.2">
      <c r="A1868" t="s">
        <v>1512</v>
      </c>
      <c r="B1868" t="s">
        <v>1536</v>
      </c>
      <c r="D1868" t="str">
        <f t="shared" si="29"/>
        <v>ND - Rolette County</v>
      </c>
      <c r="E1868">
        <v>114.48276923076925</v>
      </c>
    </row>
    <row r="1869" spans="1:5" x14ac:dyDescent="0.2">
      <c r="A1869" t="s">
        <v>1512</v>
      </c>
      <c r="B1869" t="s">
        <v>1537</v>
      </c>
      <c r="D1869" t="str">
        <f t="shared" si="29"/>
        <v>ND - Sargent County</v>
      </c>
      <c r="E1869">
        <v>113.96185714285716</v>
      </c>
    </row>
    <row r="1870" spans="1:5" x14ac:dyDescent="0.2">
      <c r="A1870" t="s">
        <v>1512</v>
      </c>
      <c r="B1870" t="s">
        <v>1030</v>
      </c>
      <c r="D1870" t="str">
        <f t="shared" si="29"/>
        <v>ND - Sheridan County</v>
      </c>
      <c r="E1870">
        <v>119.53500000000001</v>
      </c>
    </row>
    <row r="1871" spans="1:5" x14ac:dyDescent="0.2">
      <c r="A1871" t="s">
        <v>1512</v>
      </c>
      <c r="B1871" t="s">
        <v>844</v>
      </c>
      <c r="D1871" t="str">
        <f t="shared" si="29"/>
        <v>ND - Sioux County</v>
      </c>
      <c r="E1871">
        <v>115.7148</v>
      </c>
    </row>
    <row r="1872" spans="1:5" x14ac:dyDescent="0.2">
      <c r="A1872" t="s">
        <v>1512</v>
      </c>
      <c r="B1872" t="s">
        <v>1538</v>
      </c>
      <c r="D1872" t="str">
        <f t="shared" si="29"/>
        <v>ND - Slope County</v>
      </c>
      <c r="E1872">
        <v>120.276</v>
      </c>
    </row>
    <row r="1873" spans="1:5" x14ac:dyDescent="0.2">
      <c r="A1873" t="s">
        <v>1512</v>
      </c>
      <c r="B1873" t="s">
        <v>927</v>
      </c>
      <c r="D1873" t="str">
        <f t="shared" si="29"/>
        <v>ND - Stark County</v>
      </c>
      <c r="E1873">
        <v>111.159375</v>
      </c>
    </row>
    <row r="1874" spans="1:5" x14ac:dyDescent="0.2">
      <c r="A1874" t="s">
        <v>1512</v>
      </c>
      <c r="B1874" t="s">
        <v>1320</v>
      </c>
      <c r="D1874" t="str">
        <f t="shared" si="29"/>
        <v>ND - Steele County</v>
      </c>
      <c r="E1874">
        <v>114.858</v>
      </c>
    </row>
    <row r="1875" spans="1:5" x14ac:dyDescent="0.2">
      <c r="A1875" t="s">
        <v>1512</v>
      </c>
      <c r="B1875" t="s">
        <v>1539</v>
      </c>
      <c r="D1875" t="str">
        <f t="shared" si="29"/>
        <v>ND - Stutsman County</v>
      </c>
      <c r="E1875">
        <v>111.48646153846154</v>
      </c>
    </row>
    <row r="1876" spans="1:5" x14ac:dyDescent="0.2">
      <c r="A1876" t="s">
        <v>1512</v>
      </c>
      <c r="B1876" t="s">
        <v>1540</v>
      </c>
      <c r="D1876" t="str">
        <f t="shared" si="29"/>
        <v>ND - Towner County</v>
      </c>
      <c r="E1876">
        <v>115.61175</v>
      </c>
    </row>
    <row r="1877" spans="1:5" x14ac:dyDescent="0.2">
      <c r="A1877" t="s">
        <v>1512</v>
      </c>
      <c r="B1877" t="s">
        <v>1541</v>
      </c>
      <c r="D1877" t="str">
        <f t="shared" si="29"/>
        <v>ND - Traill County</v>
      </c>
      <c r="E1877">
        <v>110.66489999999999</v>
      </c>
    </row>
    <row r="1878" spans="1:5" x14ac:dyDescent="0.2">
      <c r="A1878" t="s">
        <v>1512</v>
      </c>
      <c r="B1878" t="s">
        <v>1542</v>
      </c>
      <c r="D1878" t="str">
        <f t="shared" si="29"/>
        <v>ND - Walsh County</v>
      </c>
      <c r="E1878">
        <v>113.71223076923077</v>
      </c>
    </row>
    <row r="1879" spans="1:5" x14ac:dyDescent="0.2">
      <c r="A1879" t="s">
        <v>1512</v>
      </c>
      <c r="B1879" t="s">
        <v>1543</v>
      </c>
      <c r="D1879" t="str">
        <f t="shared" si="29"/>
        <v>ND - Ward County</v>
      </c>
      <c r="E1879">
        <v>109.32843750000001</v>
      </c>
    </row>
    <row r="1880" spans="1:5" x14ac:dyDescent="0.2">
      <c r="A1880" t="s">
        <v>1512</v>
      </c>
      <c r="B1880" t="s">
        <v>974</v>
      </c>
      <c r="D1880" t="str">
        <f t="shared" si="29"/>
        <v>ND - Wells County</v>
      </c>
      <c r="E1880">
        <v>116.331</v>
      </c>
    </row>
    <row r="1881" spans="1:5" x14ac:dyDescent="0.2">
      <c r="A1881" t="s">
        <v>1512</v>
      </c>
      <c r="B1881" t="s">
        <v>1544</v>
      </c>
      <c r="D1881" t="str">
        <f t="shared" si="29"/>
        <v>ND - Williams County</v>
      </c>
      <c r="E1881">
        <v>113.10252631578946</v>
      </c>
    </row>
    <row r="1882" spans="1:5" x14ac:dyDescent="0.2">
      <c r="A1882" t="s">
        <v>1545</v>
      </c>
      <c r="B1882" t="s">
        <v>565</v>
      </c>
      <c r="D1882" t="str">
        <f t="shared" si="29"/>
        <v>NE - Adams County</v>
      </c>
      <c r="E1882">
        <v>107.75925000000002</v>
      </c>
    </row>
    <row r="1883" spans="1:5" x14ac:dyDescent="0.2">
      <c r="A1883" t="s">
        <v>1545</v>
      </c>
      <c r="B1883" t="s">
        <v>1546</v>
      </c>
      <c r="D1883" t="str">
        <f t="shared" si="29"/>
        <v>NE - Antelope County</v>
      </c>
      <c r="E1883">
        <v>115.76519999999998</v>
      </c>
    </row>
    <row r="1884" spans="1:5" x14ac:dyDescent="0.2">
      <c r="A1884" t="s">
        <v>1545</v>
      </c>
      <c r="B1884" t="s">
        <v>1547</v>
      </c>
      <c r="D1884" t="str">
        <f t="shared" si="29"/>
        <v>NE - Arthur County</v>
      </c>
      <c r="E1884">
        <v>116.226</v>
      </c>
    </row>
    <row r="1885" spans="1:5" x14ac:dyDescent="0.2">
      <c r="A1885" t="s">
        <v>1545</v>
      </c>
      <c r="B1885" t="s">
        <v>1548</v>
      </c>
      <c r="D1885" t="str">
        <f t="shared" si="29"/>
        <v>NE - Banner County</v>
      </c>
      <c r="E1885">
        <v>114.057</v>
      </c>
    </row>
    <row r="1886" spans="1:5" x14ac:dyDescent="0.2">
      <c r="A1886" t="s">
        <v>1545</v>
      </c>
      <c r="B1886" t="s">
        <v>858</v>
      </c>
      <c r="D1886" t="str">
        <f t="shared" si="29"/>
        <v>NE - Blaine County</v>
      </c>
      <c r="E1886">
        <v>119.934</v>
      </c>
    </row>
    <row r="1887" spans="1:5" x14ac:dyDescent="0.2">
      <c r="A1887" t="s">
        <v>1545</v>
      </c>
      <c r="B1887" t="s">
        <v>454</v>
      </c>
      <c r="D1887" t="str">
        <f t="shared" si="29"/>
        <v>NE - Boone County</v>
      </c>
      <c r="E1887">
        <v>112.96928571428573</v>
      </c>
    </row>
    <row r="1888" spans="1:5" x14ac:dyDescent="0.2">
      <c r="A1888" t="s">
        <v>1545</v>
      </c>
      <c r="B1888" t="s">
        <v>1549</v>
      </c>
      <c r="D1888" t="str">
        <f t="shared" si="29"/>
        <v>NE - Box Butte County</v>
      </c>
      <c r="E1888">
        <v>108.699</v>
      </c>
    </row>
    <row r="1889" spans="1:5" x14ac:dyDescent="0.2">
      <c r="A1889" t="s">
        <v>1545</v>
      </c>
      <c r="B1889" t="s">
        <v>1049</v>
      </c>
      <c r="D1889" t="str">
        <f t="shared" si="29"/>
        <v>NE - Boyd County</v>
      </c>
      <c r="E1889">
        <v>119.358</v>
      </c>
    </row>
    <row r="1890" spans="1:5" x14ac:dyDescent="0.2">
      <c r="A1890" t="s">
        <v>1545</v>
      </c>
      <c r="B1890" t="s">
        <v>889</v>
      </c>
      <c r="D1890" t="str">
        <f t="shared" si="29"/>
        <v>NE - Brown County</v>
      </c>
      <c r="E1890">
        <v>115.83449999999999</v>
      </c>
    </row>
    <row r="1891" spans="1:5" x14ac:dyDescent="0.2">
      <c r="A1891" t="s">
        <v>1545</v>
      </c>
      <c r="B1891" t="s">
        <v>1550</v>
      </c>
      <c r="D1891" t="str">
        <f t="shared" si="29"/>
        <v>NE - Buffalo County</v>
      </c>
      <c r="E1891">
        <v>107.22126315789474</v>
      </c>
    </row>
    <row r="1892" spans="1:5" x14ac:dyDescent="0.2">
      <c r="A1892" t="s">
        <v>1545</v>
      </c>
      <c r="B1892" t="s">
        <v>1551</v>
      </c>
      <c r="D1892" t="str">
        <f t="shared" si="29"/>
        <v>NE - Burt County</v>
      </c>
      <c r="E1892">
        <v>111.79575</v>
      </c>
    </row>
    <row r="1893" spans="1:5" x14ac:dyDescent="0.2">
      <c r="A1893" t="s">
        <v>1545</v>
      </c>
      <c r="B1893" t="s">
        <v>372</v>
      </c>
      <c r="D1893" t="str">
        <f t="shared" si="29"/>
        <v>NE - Butler County</v>
      </c>
      <c r="E1893">
        <v>111.657</v>
      </c>
    </row>
    <row r="1894" spans="1:5" x14ac:dyDescent="0.2">
      <c r="A1894" t="s">
        <v>1545</v>
      </c>
      <c r="B1894" t="s">
        <v>808</v>
      </c>
      <c r="D1894" t="str">
        <f t="shared" si="29"/>
        <v>NE - Cass County</v>
      </c>
      <c r="E1894">
        <v>104.52342857142858</v>
      </c>
    </row>
    <row r="1895" spans="1:5" x14ac:dyDescent="0.2">
      <c r="A1895" t="s">
        <v>1545</v>
      </c>
      <c r="B1895" t="s">
        <v>809</v>
      </c>
      <c r="D1895" t="str">
        <f t="shared" si="29"/>
        <v>NE - Cedar County</v>
      </c>
      <c r="E1895">
        <v>113.05963636363636</v>
      </c>
    </row>
    <row r="1896" spans="1:5" x14ac:dyDescent="0.2">
      <c r="A1896" t="s">
        <v>1545</v>
      </c>
      <c r="B1896" t="s">
        <v>982</v>
      </c>
      <c r="D1896" t="str">
        <f t="shared" si="29"/>
        <v>NE - Chase County</v>
      </c>
      <c r="E1896">
        <v>113.32080000000001</v>
      </c>
    </row>
    <row r="1897" spans="1:5" x14ac:dyDescent="0.2">
      <c r="A1897" t="s">
        <v>1545</v>
      </c>
      <c r="B1897" t="s">
        <v>1552</v>
      </c>
      <c r="D1897" t="str">
        <f t="shared" si="29"/>
        <v>NE - Cherry County</v>
      </c>
      <c r="E1897">
        <v>111.30685714285713</v>
      </c>
    </row>
    <row r="1898" spans="1:5" x14ac:dyDescent="0.2">
      <c r="A1898" t="s">
        <v>1545</v>
      </c>
      <c r="B1898" t="s">
        <v>573</v>
      </c>
      <c r="D1898" t="str">
        <f t="shared" si="29"/>
        <v>NE - Cheyenne County</v>
      </c>
      <c r="E1898">
        <v>112.7358</v>
      </c>
    </row>
    <row r="1899" spans="1:5" x14ac:dyDescent="0.2">
      <c r="A1899" t="s">
        <v>1545</v>
      </c>
      <c r="B1899" t="s">
        <v>379</v>
      </c>
      <c r="D1899" t="str">
        <f t="shared" si="29"/>
        <v>NE - Clay County</v>
      </c>
      <c r="E1899">
        <v>113.50012499999998</v>
      </c>
    </row>
    <row r="1900" spans="1:5" x14ac:dyDescent="0.2">
      <c r="A1900" t="s">
        <v>1545</v>
      </c>
      <c r="B1900" t="s">
        <v>1553</v>
      </c>
      <c r="D1900" t="str">
        <f t="shared" si="29"/>
        <v>NE - Colfax County</v>
      </c>
      <c r="E1900">
        <v>112.08509999999998</v>
      </c>
    </row>
    <row r="1901" spans="1:5" x14ac:dyDescent="0.2">
      <c r="A1901" t="s">
        <v>1545</v>
      </c>
      <c r="B1901" t="s">
        <v>1554</v>
      </c>
      <c r="D1901" t="str">
        <f t="shared" si="29"/>
        <v>NE - Cuming County</v>
      </c>
      <c r="E1901">
        <v>110.83050000000001</v>
      </c>
    </row>
    <row r="1902" spans="1:5" x14ac:dyDescent="0.2">
      <c r="A1902" t="s">
        <v>1545</v>
      </c>
      <c r="B1902" t="s">
        <v>578</v>
      </c>
      <c r="D1902" t="str">
        <f t="shared" si="29"/>
        <v>NE - Custer County</v>
      </c>
      <c r="E1902">
        <v>115.18071428571429</v>
      </c>
    </row>
    <row r="1903" spans="1:5" x14ac:dyDescent="0.2">
      <c r="A1903" t="s">
        <v>1545</v>
      </c>
      <c r="B1903" t="s">
        <v>1280</v>
      </c>
      <c r="D1903" t="str">
        <f t="shared" si="29"/>
        <v>NE - Dakota County</v>
      </c>
      <c r="E1903">
        <v>108.02550000000001</v>
      </c>
    </row>
    <row r="1904" spans="1:5" x14ac:dyDescent="0.2">
      <c r="A1904" t="s">
        <v>1545</v>
      </c>
      <c r="B1904" t="s">
        <v>1555</v>
      </c>
      <c r="D1904" t="str">
        <f t="shared" si="29"/>
        <v>NE - Dawes County</v>
      </c>
      <c r="E1904">
        <v>112.71599999999998</v>
      </c>
    </row>
    <row r="1905" spans="1:5" x14ac:dyDescent="0.2">
      <c r="A1905" t="s">
        <v>1545</v>
      </c>
      <c r="B1905" t="s">
        <v>715</v>
      </c>
      <c r="D1905" t="str">
        <f t="shared" si="29"/>
        <v>NE - Dawson County</v>
      </c>
      <c r="E1905">
        <v>111.03808695652177</v>
      </c>
    </row>
    <row r="1906" spans="1:5" x14ac:dyDescent="0.2">
      <c r="A1906" t="s">
        <v>1545</v>
      </c>
      <c r="B1906" t="s">
        <v>1556</v>
      </c>
      <c r="D1906" t="str">
        <f t="shared" si="29"/>
        <v>NE - Deuel County</v>
      </c>
      <c r="E1906">
        <v>113.562</v>
      </c>
    </row>
    <row r="1907" spans="1:5" x14ac:dyDescent="0.2">
      <c r="A1907" t="s">
        <v>1545</v>
      </c>
      <c r="B1907" t="s">
        <v>1557</v>
      </c>
      <c r="D1907" t="str">
        <f t="shared" si="29"/>
        <v>NE - Dixon County</v>
      </c>
      <c r="E1907">
        <v>112.99837500000001</v>
      </c>
    </row>
    <row r="1908" spans="1:5" x14ac:dyDescent="0.2">
      <c r="A1908" t="s">
        <v>1545</v>
      </c>
      <c r="B1908" t="s">
        <v>717</v>
      </c>
      <c r="D1908" t="str">
        <f t="shared" si="29"/>
        <v>NE - Dodge County</v>
      </c>
      <c r="E1908">
        <v>108.642375</v>
      </c>
    </row>
    <row r="1909" spans="1:5" x14ac:dyDescent="0.2">
      <c r="A1909" t="s">
        <v>1545</v>
      </c>
      <c r="B1909" t="s">
        <v>582</v>
      </c>
      <c r="D1909" t="str">
        <f t="shared" si="29"/>
        <v>NE - Douglas County</v>
      </c>
      <c r="E1909">
        <v>103.12910021321976</v>
      </c>
    </row>
    <row r="1910" spans="1:5" x14ac:dyDescent="0.2">
      <c r="A1910" t="s">
        <v>1545</v>
      </c>
      <c r="B1910" t="s">
        <v>1558</v>
      </c>
      <c r="D1910" t="str">
        <f t="shared" si="29"/>
        <v>NE - Dundy County</v>
      </c>
      <c r="E1910">
        <v>117.246</v>
      </c>
    </row>
    <row r="1911" spans="1:5" x14ac:dyDescent="0.2">
      <c r="A1911" t="s">
        <v>1545</v>
      </c>
      <c r="B1911" t="s">
        <v>1282</v>
      </c>
      <c r="D1911" t="str">
        <f t="shared" si="29"/>
        <v>NE - Fillmore County</v>
      </c>
      <c r="E1911">
        <v>113.16239999999998</v>
      </c>
    </row>
    <row r="1912" spans="1:5" x14ac:dyDescent="0.2">
      <c r="A1912" t="s">
        <v>1545</v>
      </c>
      <c r="B1912" t="s">
        <v>395</v>
      </c>
      <c r="D1912" t="str">
        <f t="shared" si="29"/>
        <v>NE - Franklin County</v>
      </c>
      <c r="E1912">
        <v>117.34560000000002</v>
      </c>
    </row>
    <row r="1913" spans="1:5" x14ac:dyDescent="0.2">
      <c r="A1913" t="s">
        <v>1545</v>
      </c>
      <c r="B1913" t="s">
        <v>1559</v>
      </c>
      <c r="D1913" t="str">
        <f t="shared" si="29"/>
        <v>NE - Frontier County</v>
      </c>
      <c r="E1913">
        <v>112.89375</v>
      </c>
    </row>
    <row r="1914" spans="1:5" x14ac:dyDescent="0.2">
      <c r="A1914" t="s">
        <v>1545</v>
      </c>
      <c r="B1914" t="s">
        <v>1560</v>
      </c>
      <c r="D1914" t="str">
        <f t="shared" si="29"/>
        <v>NE - Furnas County</v>
      </c>
      <c r="E1914">
        <v>115.87349999999999</v>
      </c>
    </row>
    <row r="1915" spans="1:5" x14ac:dyDescent="0.2">
      <c r="A1915" t="s">
        <v>1545</v>
      </c>
      <c r="B1915" t="s">
        <v>1561</v>
      </c>
      <c r="D1915" t="str">
        <f t="shared" si="29"/>
        <v>NE - Gage County</v>
      </c>
      <c r="E1915">
        <v>110.88245454545455</v>
      </c>
    </row>
    <row r="1916" spans="1:5" x14ac:dyDescent="0.2">
      <c r="A1916" t="s">
        <v>1545</v>
      </c>
      <c r="B1916" t="s">
        <v>1562</v>
      </c>
      <c r="D1916" t="str">
        <f t="shared" si="29"/>
        <v>NE - Garden County</v>
      </c>
      <c r="E1916">
        <v>114.88200000000001</v>
      </c>
    </row>
    <row r="1917" spans="1:5" x14ac:dyDescent="0.2">
      <c r="A1917" t="s">
        <v>1545</v>
      </c>
      <c r="B1917" t="s">
        <v>587</v>
      </c>
      <c r="D1917" t="str">
        <f t="shared" si="29"/>
        <v>NE - Garfield County</v>
      </c>
      <c r="E1917">
        <v>112.9815</v>
      </c>
    </row>
    <row r="1918" spans="1:5" x14ac:dyDescent="0.2">
      <c r="A1918" t="s">
        <v>1545</v>
      </c>
      <c r="B1918" t="s">
        <v>1563</v>
      </c>
      <c r="D1918" t="str">
        <f t="shared" si="29"/>
        <v>NE - Gosper County</v>
      </c>
      <c r="E1918">
        <v>110.637</v>
      </c>
    </row>
    <row r="1919" spans="1:5" x14ac:dyDescent="0.2">
      <c r="A1919" t="s">
        <v>1545</v>
      </c>
      <c r="B1919" t="s">
        <v>471</v>
      </c>
      <c r="D1919" t="str">
        <f t="shared" si="29"/>
        <v>NE - Grant County</v>
      </c>
      <c r="E1919">
        <v>117.55800000000001</v>
      </c>
    </row>
    <row r="1920" spans="1:5" x14ac:dyDescent="0.2">
      <c r="A1920" t="s">
        <v>1545</v>
      </c>
      <c r="B1920" t="s">
        <v>996</v>
      </c>
      <c r="D1920" t="str">
        <f t="shared" si="29"/>
        <v>NE - Greeley County</v>
      </c>
      <c r="E1920">
        <v>116.74799999999999</v>
      </c>
    </row>
    <row r="1921" spans="1:5" x14ac:dyDescent="0.2">
      <c r="A1921" t="s">
        <v>1545</v>
      </c>
      <c r="B1921" t="s">
        <v>735</v>
      </c>
      <c r="D1921" t="str">
        <f t="shared" si="29"/>
        <v>NE - Hall County</v>
      </c>
      <c r="E1921">
        <v>107.88640000000002</v>
      </c>
    </row>
    <row r="1922" spans="1:5" x14ac:dyDescent="0.2">
      <c r="A1922" t="s">
        <v>1545</v>
      </c>
      <c r="B1922" t="s">
        <v>652</v>
      </c>
      <c r="D1922" t="str">
        <f t="shared" si="29"/>
        <v>NE - Hamilton County</v>
      </c>
      <c r="E1922">
        <v>108.95399999999999</v>
      </c>
    </row>
    <row r="1923" spans="1:5" x14ac:dyDescent="0.2">
      <c r="A1923" t="s">
        <v>1545</v>
      </c>
      <c r="B1923" t="s">
        <v>1070</v>
      </c>
      <c r="D1923" t="str">
        <f t="shared" ref="D1923:D1986" si="30">A1923&amp;" - "&amp;B1923</f>
        <v>NE - Harlan County</v>
      </c>
      <c r="E1923">
        <v>115.20899999999999</v>
      </c>
    </row>
    <row r="1924" spans="1:5" x14ac:dyDescent="0.2">
      <c r="A1924" t="s">
        <v>1545</v>
      </c>
      <c r="B1924" t="s">
        <v>1564</v>
      </c>
      <c r="D1924" t="str">
        <f t="shared" si="30"/>
        <v>NE - Hayes County</v>
      </c>
      <c r="E1924">
        <v>117.774</v>
      </c>
    </row>
    <row r="1925" spans="1:5" x14ac:dyDescent="0.2">
      <c r="A1925" t="s">
        <v>1545</v>
      </c>
      <c r="B1925" t="s">
        <v>1565</v>
      </c>
      <c r="D1925" t="str">
        <f t="shared" si="30"/>
        <v>NE - Hitchcock County</v>
      </c>
      <c r="E1925">
        <v>116.55674999999999</v>
      </c>
    </row>
    <row r="1926" spans="1:5" x14ac:dyDescent="0.2">
      <c r="A1926" t="s">
        <v>1545</v>
      </c>
      <c r="B1926" t="s">
        <v>1345</v>
      </c>
      <c r="D1926" t="str">
        <f t="shared" si="30"/>
        <v>NE - Holt County</v>
      </c>
      <c r="E1926">
        <v>113.145</v>
      </c>
    </row>
    <row r="1927" spans="1:5" x14ac:dyDescent="0.2">
      <c r="A1927" t="s">
        <v>1545</v>
      </c>
      <c r="B1927" t="s">
        <v>1566</v>
      </c>
      <c r="D1927" t="str">
        <f t="shared" si="30"/>
        <v>NE - Hooker County</v>
      </c>
      <c r="E1927">
        <v>115.992</v>
      </c>
    </row>
    <row r="1928" spans="1:5" x14ac:dyDescent="0.2">
      <c r="A1928" t="s">
        <v>1545</v>
      </c>
      <c r="B1928" t="s">
        <v>474</v>
      </c>
      <c r="D1928" t="str">
        <f t="shared" si="30"/>
        <v>NE - Howard County</v>
      </c>
      <c r="E1928">
        <v>111.10050000000001</v>
      </c>
    </row>
    <row r="1929" spans="1:5" x14ac:dyDescent="0.2">
      <c r="A1929" t="s">
        <v>1545</v>
      </c>
      <c r="B1929" t="s">
        <v>402</v>
      </c>
      <c r="D1929" t="str">
        <f t="shared" si="30"/>
        <v>NE - Jefferson County</v>
      </c>
      <c r="E1929">
        <v>114.30599999999998</v>
      </c>
    </row>
    <row r="1930" spans="1:5" x14ac:dyDescent="0.2">
      <c r="A1930" t="s">
        <v>1545</v>
      </c>
      <c r="B1930" t="s">
        <v>477</v>
      </c>
      <c r="D1930" t="str">
        <f t="shared" si="30"/>
        <v>NE - Johnson County</v>
      </c>
      <c r="E1930">
        <v>113.51925000000001</v>
      </c>
    </row>
    <row r="1931" spans="1:5" x14ac:dyDescent="0.2">
      <c r="A1931" t="s">
        <v>1545</v>
      </c>
      <c r="B1931" t="s">
        <v>1567</v>
      </c>
      <c r="D1931" t="str">
        <f t="shared" si="30"/>
        <v>NE - Kearney County</v>
      </c>
      <c r="E1931">
        <v>108.5805</v>
      </c>
    </row>
    <row r="1932" spans="1:5" x14ac:dyDescent="0.2">
      <c r="A1932" t="s">
        <v>1545</v>
      </c>
      <c r="B1932" t="s">
        <v>1568</v>
      </c>
      <c r="D1932" t="str">
        <f t="shared" si="30"/>
        <v>NE - Keith County</v>
      </c>
      <c r="E1932">
        <v>111.21699999999998</v>
      </c>
    </row>
    <row r="1933" spans="1:5" x14ac:dyDescent="0.2">
      <c r="A1933" t="s">
        <v>1545</v>
      </c>
      <c r="B1933" t="s">
        <v>1569</v>
      </c>
      <c r="D1933" t="str">
        <f t="shared" si="30"/>
        <v>NE - Keya Paha County</v>
      </c>
      <c r="E1933">
        <v>119.214</v>
      </c>
    </row>
    <row r="1934" spans="1:5" x14ac:dyDescent="0.2">
      <c r="A1934" t="s">
        <v>1545</v>
      </c>
      <c r="B1934" t="s">
        <v>1570</v>
      </c>
      <c r="D1934" t="str">
        <f t="shared" si="30"/>
        <v>NE - Kimball County</v>
      </c>
      <c r="E1934">
        <v>114.07275000000001</v>
      </c>
    </row>
    <row r="1935" spans="1:5" x14ac:dyDescent="0.2">
      <c r="A1935" t="s">
        <v>1545</v>
      </c>
      <c r="B1935" t="s">
        <v>908</v>
      </c>
      <c r="D1935" t="str">
        <f t="shared" si="30"/>
        <v>NE - Knox County</v>
      </c>
      <c r="E1935">
        <v>116.03100000000001</v>
      </c>
    </row>
    <row r="1936" spans="1:5" x14ac:dyDescent="0.2">
      <c r="A1936" t="s">
        <v>1545</v>
      </c>
      <c r="B1936" t="s">
        <v>1571</v>
      </c>
      <c r="D1936" t="str">
        <f t="shared" si="30"/>
        <v>NE - Lancaster County</v>
      </c>
      <c r="E1936">
        <v>104.34167213114759</v>
      </c>
    </row>
    <row r="1937" spans="1:5" x14ac:dyDescent="0.2">
      <c r="A1937" t="s">
        <v>1545</v>
      </c>
      <c r="B1937" t="s">
        <v>479</v>
      </c>
      <c r="D1937" t="str">
        <f t="shared" si="30"/>
        <v>NE - Lincoln County</v>
      </c>
      <c r="E1937">
        <v>109.31983783783784</v>
      </c>
    </row>
    <row r="1938" spans="1:5" x14ac:dyDescent="0.2">
      <c r="A1938" t="s">
        <v>1545</v>
      </c>
      <c r="B1938" t="s">
        <v>481</v>
      </c>
      <c r="D1938" t="str">
        <f t="shared" si="30"/>
        <v>NE - Logan County</v>
      </c>
      <c r="E1938">
        <v>113.724</v>
      </c>
    </row>
    <row r="1939" spans="1:5" x14ac:dyDescent="0.2">
      <c r="A1939" t="s">
        <v>1545</v>
      </c>
      <c r="B1939" t="s">
        <v>1572</v>
      </c>
      <c r="D1939" t="str">
        <f t="shared" si="30"/>
        <v>NE - Loup County</v>
      </c>
      <c r="E1939">
        <v>119.42100000000001</v>
      </c>
    </row>
    <row r="1940" spans="1:5" x14ac:dyDescent="0.2">
      <c r="A1940" t="s">
        <v>1545</v>
      </c>
      <c r="B1940" t="s">
        <v>1008</v>
      </c>
      <c r="D1940" t="str">
        <f t="shared" si="30"/>
        <v>NE - McPherson County</v>
      </c>
      <c r="E1940">
        <v>116.82</v>
      </c>
    </row>
    <row r="1941" spans="1:5" x14ac:dyDescent="0.2">
      <c r="A1941" t="s">
        <v>1545</v>
      </c>
      <c r="B1941" t="s">
        <v>410</v>
      </c>
      <c r="D1941" t="str">
        <f t="shared" si="30"/>
        <v>NE - Madison County</v>
      </c>
      <c r="E1941">
        <v>109.50113793103451</v>
      </c>
    </row>
    <row r="1942" spans="1:5" x14ac:dyDescent="0.2">
      <c r="A1942" t="s">
        <v>1545</v>
      </c>
      <c r="B1942" t="s">
        <v>1573</v>
      </c>
      <c r="D1942" t="str">
        <f t="shared" si="30"/>
        <v>NE - Merrick County</v>
      </c>
      <c r="E1942">
        <v>111.504</v>
      </c>
    </row>
    <row r="1943" spans="1:5" x14ac:dyDescent="0.2">
      <c r="A1943" t="s">
        <v>1545</v>
      </c>
      <c r="B1943" t="s">
        <v>1574</v>
      </c>
      <c r="D1943" t="str">
        <f t="shared" si="30"/>
        <v>NE - Morrill County</v>
      </c>
      <c r="E1943">
        <v>114.453</v>
      </c>
    </row>
    <row r="1944" spans="1:5" x14ac:dyDescent="0.2">
      <c r="A1944" t="s">
        <v>1545</v>
      </c>
      <c r="B1944" t="s">
        <v>1575</v>
      </c>
      <c r="D1944" t="str">
        <f t="shared" si="30"/>
        <v>NE - Nance County</v>
      </c>
      <c r="E1944">
        <v>114.71939999999999</v>
      </c>
    </row>
    <row r="1945" spans="1:5" x14ac:dyDescent="0.2">
      <c r="A1945" t="s">
        <v>1545</v>
      </c>
      <c r="B1945" t="s">
        <v>1012</v>
      </c>
      <c r="D1945" t="str">
        <f t="shared" si="30"/>
        <v>NE - Nemaha County</v>
      </c>
      <c r="E1945">
        <v>111.393</v>
      </c>
    </row>
    <row r="1946" spans="1:5" x14ac:dyDescent="0.2">
      <c r="A1946" t="s">
        <v>1545</v>
      </c>
      <c r="B1946" t="s">
        <v>1576</v>
      </c>
      <c r="D1946" t="str">
        <f t="shared" si="30"/>
        <v>NE - Nuckolls County</v>
      </c>
      <c r="E1946">
        <v>117.396</v>
      </c>
    </row>
    <row r="1947" spans="1:5" x14ac:dyDescent="0.2">
      <c r="A1947" t="s">
        <v>1545</v>
      </c>
      <c r="B1947" t="s">
        <v>1577</v>
      </c>
      <c r="D1947" t="str">
        <f t="shared" si="30"/>
        <v>NE - Otoe County</v>
      </c>
      <c r="E1947">
        <v>109.43249999999999</v>
      </c>
    </row>
    <row r="1948" spans="1:5" x14ac:dyDescent="0.2">
      <c r="A1948" t="s">
        <v>1545</v>
      </c>
      <c r="B1948" t="s">
        <v>1019</v>
      </c>
      <c r="D1948" t="str">
        <f t="shared" si="30"/>
        <v>NE - Pawnee County</v>
      </c>
      <c r="E1948">
        <v>117.267</v>
      </c>
    </row>
    <row r="1949" spans="1:5" x14ac:dyDescent="0.2">
      <c r="A1949" t="s">
        <v>1545</v>
      </c>
      <c r="B1949" t="s">
        <v>1578</v>
      </c>
      <c r="D1949" t="str">
        <f t="shared" si="30"/>
        <v>NE - Perkins County</v>
      </c>
      <c r="E1949">
        <v>113.38875000000002</v>
      </c>
    </row>
    <row r="1950" spans="1:5" x14ac:dyDescent="0.2">
      <c r="A1950" t="s">
        <v>1545</v>
      </c>
      <c r="B1950" t="s">
        <v>1357</v>
      </c>
      <c r="D1950" t="str">
        <f t="shared" si="30"/>
        <v>NE - Phelps County</v>
      </c>
      <c r="E1950">
        <v>109.06118181818182</v>
      </c>
    </row>
    <row r="1951" spans="1:5" x14ac:dyDescent="0.2">
      <c r="A1951" t="s">
        <v>1545</v>
      </c>
      <c r="B1951" t="s">
        <v>760</v>
      </c>
      <c r="D1951" t="str">
        <f t="shared" si="30"/>
        <v>NE - Pierce County</v>
      </c>
      <c r="E1951">
        <v>111.774</v>
      </c>
    </row>
    <row r="1952" spans="1:5" x14ac:dyDescent="0.2">
      <c r="A1952" t="s">
        <v>1545</v>
      </c>
      <c r="B1952" t="s">
        <v>1358</v>
      </c>
      <c r="D1952" t="str">
        <f t="shared" si="30"/>
        <v>NE - Platte County</v>
      </c>
      <c r="E1952">
        <v>107.88966666666666</v>
      </c>
    </row>
    <row r="1953" spans="1:5" x14ac:dyDescent="0.2">
      <c r="A1953" t="s">
        <v>1545</v>
      </c>
      <c r="B1953" t="s">
        <v>490</v>
      </c>
      <c r="D1953" t="str">
        <f t="shared" si="30"/>
        <v>NE - Polk County</v>
      </c>
      <c r="E1953">
        <v>111.97080000000001</v>
      </c>
    </row>
    <row r="1954" spans="1:5" x14ac:dyDescent="0.2">
      <c r="A1954" t="s">
        <v>1545</v>
      </c>
      <c r="B1954" t="s">
        <v>1579</v>
      </c>
      <c r="D1954" t="str">
        <f t="shared" si="30"/>
        <v>NE - Red Willow County</v>
      </c>
      <c r="E1954">
        <v>112.56374999999998</v>
      </c>
    </row>
    <row r="1955" spans="1:5" x14ac:dyDescent="0.2">
      <c r="A1955" t="s">
        <v>1545</v>
      </c>
      <c r="B1955" t="s">
        <v>1580</v>
      </c>
      <c r="D1955" t="str">
        <f t="shared" si="30"/>
        <v>NE - Richardson County</v>
      </c>
      <c r="E1955">
        <v>113.90512500000001</v>
      </c>
    </row>
    <row r="1956" spans="1:5" x14ac:dyDescent="0.2">
      <c r="A1956" t="s">
        <v>1545</v>
      </c>
      <c r="B1956" t="s">
        <v>1314</v>
      </c>
      <c r="D1956" t="str">
        <f t="shared" si="30"/>
        <v>NE - Rock County</v>
      </c>
      <c r="E1956">
        <v>118.09800000000001</v>
      </c>
    </row>
    <row r="1957" spans="1:5" x14ac:dyDescent="0.2">
      <c r="A1957" t="s">
        <v>1545</v>
      </c>
      <c r="B1957" t="s">
        <v>495</v>
      </c>
      <c r="D1957" t="str">
        <f t="shared" si="30"/>
        <v>NE - Saline County</v>
      </c>
      <c r="E1957">
        <v>110.91599999999998</v>
      </c>
    </row>
    <row r="1958" spans="1:5" x14ac:dyDescent="0.2">
      <c r="A1958" t="s">
        <v>1545</v>
      </c>
      <c r="B1958" t="s">
        <v>1581</v>
      </c>
      <c r="D1958" t="str">
        <f t="shared" si="30"/>
        <v>NE - Sarpy County</v>
      </c>
      <c r="E1958">
        <v>99.425211864406805</v>
      </c>
    </row>
    <row r="1959" spans="1:5" x14ac:dyDescent="0.2">
      <c r="A1959" t="s">
        <v>1545</v>
      </c>
      <c r="B1959" t="s">
        <v>1582</v>
      </c>
      <c r="D1959" t="str">
        <f t="shared" si="30"/>
        <v>NE - Saunders County</v>
      </c>
      <c r="E1959">
        <v>106.34062499999999</v>
      </c>
    </row>
    <row r="1960" spans="1:5" x14ac:dyDescent="0.2">
      <c r="A1960" t="s">
        <v>1545</v>
      </c>
      <c r="B1960" t="s">
        <v>1583</v>
      </c>
      <c r="D1960" t="str">
        <f t="shared" si="30"/>
        <v>NE - Scotts Bluff County</v>
      </c>
      <c r="E1960">
        <v>111.35975000000001</v>
      </c>
    </row>
    <row r="1961" spans="1:5" x14ac:dyDescent="0.2">
      <c r="A1961" t="s">
        <v>1545</v>
      </c>
      <c r="B1961" t="s">
        <v>1028</v>
      </c>
      <c r="D1961" t="str">
        <f t="shared" si="30"/>
        <v>NE - Seward County</v>
      </c>
      <c r="E1961">
        <v>105.51600000000001</v>
      </c>
    </row>
    <row r="1962" spans="1:5" x14ac:dyDescent="0.2">
      <c r="A1962" t="s">
        <v>1545</v>
      </c>
      <c r="B1962" t="s">
        <v>1030</v>
      </c>
      <c r="D1962" t="str">
        <f t="shared" si="30"/>
        <v>NE - Sheridan County</v>
      </c>
      <c r="E1962">
        <v>115.63971428571428</v>
      </c>
    </row>
    <row r="1963" spans="1:5" x14ac:dyDescent="0.2">
      <c r="A1963" t="s">
        <v>1545</v>
      </c>
      <c r="B1963" t="s">
        <v>1031</v>
      </c>
      <c r="D1963" t="str">
        <f t="shared" si="30"/>
        <v>NE - Sherman County</v>
      </c>
      <c r="E1963">
        <v>116.36279999999999</v>
      </c>
    </row>
    <row r="1964" spans="1:5" x14ac:dyDescent="0.2">
      <c r="A1964" t="s">
        <v>1545</v>
      </c>
      <c r="B1964" t="s">
        <v>844</v>
      </c>
      <c r="D1964" t="str">
        <f t="shared" si="30"/>
        <v>NE - Sioux County</v>
      </c>
      <c r="E1964">
        <v>115.09649999999999</v>
      </c>
    </row>
    <row r="1965" spans="1:5" x14ac:dyDescent="0.2">
      <c r="A1965" t="s">
        <v>1545</v>
      </c>
      <c r="B1965" t="s">
        <v>1034</v>
      </c>
      <c r="D1965" t="str">
        <f t="shared" si="30"/>
        <v>NE - Stanton County</v>
      </c>
      <c r="E1965">
        <v>110.9235</v>
      </c>
    </row>
    <row r="1966" spans="1:5" x14ac:dyDescent="0.2">
      <c r="A1966" t="s">
        <v>1545</v>
      </c>
      <c r="B1966" t="s">
        <v>1584</v>
      </c>
      <c r="D1966" t="str">
        <f t="shared" si="30"/>
        <v>NE - Thayer County</v>
      </c>
      <c r="E1966">
        <v>116.11799999999998</v>
      </c>
    </row>
    <row r="1967" spans="1:5" x14ac:dyDescent="0.2">
      <c r="A1967" t="s">
        <v>1545</v>
      </c>
      <c r="B1967" t="s">
        <v>775</v>
      </c>
      <c r="D1967" t="str">
        <f t="shared" si="30"/>
        <v>NE - Thomas County</v>
      </c>
      <c r="E1967">
        <v>116.694</v>
      </c>
    </row>
    <row r="1968" spans="1:5" x14ac:dyDescent="0.2">
      <c r="A1968" t="s">
        <v>1545</v>
      </c>
      <c r="B1968" t="s">
        <v>1585</v>
      </c>
      <c r="D1968" t="str">
        <f t="shared" si="30"/>
        <v>NE - Thurston County</v>
      </c>
      <c r="E1968">
        <v>114.9885</v>
      </c>
    </row>
    <row r="1969" spans="1:5" x14ac:dyDescent="0.2">
      <c r="A1969" t="s">
        <v>1545</v>
      </c>
      <c r="B1969" t="s">
        <v>885</v>
      </c>
      <c r="D1969" t="str">
        <f t="shared" si="30"/>
        <v>NE - Valley County</v>
      </c>
      <c r="E1969">
        <v>116.244</v>
      </c>
    </row>
    <row r="1970" spans="1:5" x14ac:dyDescent="0.2">
      <c r="A1970" t="s">
        <v>1545</v>
      </c>
      <c r="B1970" t="s">
        <v>430</v>
      </c>
      <c r="D1970" t="str">
        <f t="shared" si="30"/>
        <v>NE - Washington County</v>
      </c>
      <c r="E1970">
        <v>100.60949999999997</v>
      </c>
    </row>
    <row r="1971" spans="1:5" x14ac:dyDescent="0.2">
      <c r="A1971" t="s">
        <v>1545</v>
      </c>
      <c r="B1971" t="s">
        <v>786</v>
      </c>
      <c r="D1971" t="str">
        <f t="shared" si="30"/>
        <v>NE - Wayne County</v>
      </c>
      <c r="E1971">
        <v>109.25699999999999</v>
      </c>
    </row>
    <row r="1972" spans="1:5" x14ac:dyDescent="0.2">
      <c r="A1972" t="s">
        <v>1545</v>
      </c>
      <c r="B1972" t="s">
        <v>787</v>
      </c>
      <c r="D1972" t="str">
        <f t="shared" si="30"/>
        <v>NE - Webster County</v>
      </c>
      <c r="E1972">
        <v>116.48520000000001</v>
      </c>
    </row>
    <row r="1973" spans="1:5" x14ac:dyDescent="0.2">
      <c r="A1973" t="s">
        <v>1545</v>
      </c>
      <c r="B1973" t="s">
        <v>788</v>
      </c>
      <c r="D1973" t="str">
        <f t="shared" si="30"/>
        <v>NE - Wheeler County</v>
      </c>
      <c r="E1973">
        <v>117.15300000000001</v>
      </c>
    </row>
    <row r="1974" spans="1:5" x14ac:dyDescent="0.2">
      <c r="A1974" t="s">
        <v>1545</v>
      </c>
      <c r="B1974" t="s">
        <v>1204</v>
      </c>
      <c r="D1974" t="str">
        <f t="shared" si="30"/>
        <v>NE - York County</v>
      </c>
      <c r="E1974">
        <v>109.3311818181818</v>
      </c>
    </row>
    <row r="1975" spans="1:5" x14ac:dyDescent="0.2">
      <c r="A1975" t="s">
        <v>1586</v>
      </c>
      <c r="B1975" t="s">
        <v>1587</v>
      </c>
      <c r="D1975" t="str">
        <f t="shared" si="30"/>
        <v>NH - Belknap County</v>
      </c>
      <c r="E1975">
        <v>102.91499999999998</v>
      </c>
    </row>
    <row r="1976" spans="1:5" x14ac:dyDescent="0.2">
      <c r="A1976" t="s">
        <v>1586</v>
      </c>
      <c r="B1976" t="s">
        <v>456</v>
      </c>
      <c r="D1976" t="str">
        <f t="shared" si="30"/>
        <v>NH - Carroll County</v>
      </c>
      <c r="E1976">
        <v>101.93040000000001</v>
      </c>
    </row>
    <row r="1977" spans="1:5" x14ac:dyDescent="0.2">
      <c r="A1977" t="s">
        <v>1586</v>
      </c>
      <c r="B1977" t="s">
        <v>1588</v>
      </c>
      <c r="D1977" t="str">
        <f t="shared" si="30"/>
        <v>NH - Cheshire County</v>
      </c>
      <c r="E1977">
        <v>104.13750000000002</v>
      </c>
    </row>
    <row r="1978" spans="1:5" x14ac:dyDescent="0.2">
      <c r="A1978" t="s">
        <v>1586</v>
      </c>
      <c r="B1978" t="s">
        <v>1589</v>
      </c>
      <c r="D1978" t="str">
        <f t="shared" si="30"/>
        <v>NH - Coos County</v>
      </c>
      <c r="E1978">
        <v>110.58505714285715</v>
      </c>
    </row>
    <row r="1979" spans="1:5" x14ac:dyDescent="0.2">
      <c r="A1979" t="s">
        <v>1586</v>
      </c>
      <c r="B1979" t="s">
        <v>1590</v>
      </c>
      <c r="D1979" t="str">
        <f t="shared" si="30"/>
        <v>NH - Grafton County</v>
      </c>
      <c r="E1979">
        <v>101.5722272727273</v>
      </c>
    </row>
    <row r="1980" spans="1:5" x14ac:dyDescent="0.2">
      <c r="A1980" t="s">
        <v>1586</v>
      </c>
      <c r="B1980" t="s">
        <v>657</v>
      </c>
      <c r="D1980" t="str">
        <f t="shared" si="30"/>
        <v>NH - Hillsborough County</v>
      </c>
      <c r="E1980">
        <v>98.685632812499989</v>
      </c>
    </row>
    <row r="1981" spans="1:5" x14ac:dyDescent="0.2">
      <c r="A1981" t="s">
        <v>1586</v>
      </c>
      <c r="B1981" t="s">
        <v>1591</v>
      </c>
      <c r="D1981" t="str">
        <f t="shared" si="30"/>
        <v>NH - Merrimack County</v>
      </c>
      <c r="E1981">
        <v>100.69767391304347</v>
      </c>
    </row>
    <row r="1982" spans="1:5" x14ac:dyDescent="0.2">
      <c r="A1982" t="s">
        <v>1586</v>
      </c>
      <c r="B1982" t="s">
        <v>1498</v>
      </c>
      <c r="D1982" t="str">
        <f t="shared" si="30"/>
        <v>NH - Rockingham County</v>
      </c>
      <c r="E1982">
        <v>90.136546012269875</v>
      </c>
    </row>
    <row r="1983" spans="1:5" x14ac:dyDescent="0.2">
      <c r="A1983" t="s">
        <v>1586</v>
      </c>
      <c r="B1983" t="s">
        <v>1592</v>
      </c>
      <c r="D1983" t="str">
        <f t="shared" si="30"/>
        <v>NH - Strafford County</v>
      </c>
      <c r="E1983">
        <v>100.27763513513514</v>
      </c>
    </row>
    <row r="1984" spans="1:5" x14ac:dyDescent="0.2">
      <c r="A1984" t="s">
        <v>1586</v>
      </c>
      <c r="B1984" t="s">
        <v>966</v>
      </c>
      <c r="D1984" t="str">
        <f t="shared" si="30"/>
        <v>NH - Sullivan County</v>
      </c>
      <c r="E1984">
        <v>105.77550000000001</v>
      </c>
    </row>
    <row r="1985" spans="1:5" x14ac:dyDescent="0.2">
      <c r="A1985" t="s">
        <v>1593</v>
      </c>
      <c r="B1985" t="s">
        <v>1594</v>
      </c>
      <c r="D1985" t="str">
        <f t="shared" si="30"/>
        <v>NJ - Atlantic County</v>
      </c>
      <c r="E1985">
        <v>100.4992670454545</v>
      </c>
    </row>
    <row r="1986" spans="1:5" x14ac:dyDescent="0.2">
      <c r="A1986" t="s">
        <v>1593</v>
      </c>
      <c r="B1986" t="s">
        <v>1595</v>
      </c>
      <c r="D1986" t="str">
        <f t="shared" si="30"/>
        <v>NJ - Bergen County</v>
      </c>
      <c r="E1986">
        <v>75.913701602959335</v>
      </c>
    </row>
    <row r="1987" spans="1:5" x14ac:dyDescent="0.2">
      <c r="A1987" t="s">
        <v>1593</v>
      </c>
      <c r="B1987" t="s">
        <v>1596</v>
      </c>
      <c r="D1987" t="str">
        <f t="shared" ref="D1987:D2050" si="31">A1987&amp;" - "&amp;B1987</f>
        <v>NJ - Burlington County</v>
      </c>
      <c r="E1987">
        <v>95.9213706293706</v>
      </c>
    </row>
    <row r="1988" spans="1:5" x14ac:dyDescent="0.2">
      <c r="A1988" t="s">
        <v>1593</v>
      </c>
      <c r="B1988" t="s">
        <v>700</v>
      </c>
      <c r="D1988" t="str">
        <f t="shared" si="31"/>
        <v>NJ - Camden County</v>
      </c>
      <c r="E1988">
        <v>102.60942118226598</v>
      </c>
    </row>
    <row r="1989" spans="1:5" x14ac:dyDescent="0.2">
      <c r="A1989" t="s">
        <v>1593</v>
      </c>
      <c r="B1989" t="s">
        <v>1597</v>
      </c>
      <c r="D1989" t="str">
        <f t="shared" si="31"/>
        <v>NJ - Cape May County</v>
      </c>
      <c r="E1989">
        <v>94.773375000000016</v>
      </c>
    </row>
    <row r="1990" spans="1:5" x14ac:dyDescent="0.2">
      <c r="A1990" t="s">
        <v>1593</v>
      </c>
      <c r="B1990" t="s">
        <v>894</v>
      </c>
      <c r="D1990" t="str">
        <f t="shared" si="31"/>
        <v>NJ - Cumberland County</v>
      </c>
      <c r="E1990">
        <v>106.85115463917522</v>
      </c>
    </row>
    <row r="1991" spans="1:5" x14ac:dyDescent="0.2">
      <c r="A1991" t="s">
        <v>1593</v>
      </c>
      <c r="B1991" t="s">
        <v>1170</v>
      </c>
      <c r="D1991" t="str">
        <f t="shared" si="31"/>
        <v>NJ - Essex County</v>
      </c>
      <c r="E1991">
        <v>91.010441558441599</v>
      </c>
    </row>
    <row r="1992" spans="1:5" x14ac:dyDescent="0.2">
      <c r="A1992" t="s">
        <v>1593</v>
      </c>
      <c r="B1992" t="s">
        <v>1598</v>
      </c>
      <c r="D1992" t="str">
        <f t="shared" si="31"/>
        <v>NJ - Gloucester County</v>
      </c>
      <c r="E1992">
        <v>99.678719387755024</v>
      </c>
    </row>
    <row r="1993" spans="1:5" x14ac:dyDescent="0.2">
      <c r="A1993" t="s">
        <v>1593</v>
      </c>
      <c r="B1993" t="s">
        <v>1599</v>
      </c>
      <c r="D1993" t="str">
        <f t="shared" si="31"/>
        <v>NJ - Hudson County</v>
      </c>
      <c r="E1993">
        <v>97.227707142857128</v>
      </c>
    </row>
    <row r="1994" spans="1:5" x14ac:dyDescent="0.2">
      <c r="A1994" t="s">
        <v>1593</v>
      </c>
      <c r="B1994" t="s">
        <v>1600</v>
      </c>
      <c r="D1994" t="str">
        <f t="shared" si="31"/>
        <v>NJ - Hunterdon County</v>
      </c>
      <c r="E1994">
        <v>76.315500000000014</v>
      </c>
    </row>
    <row r="1995" spans="1:5" x14ac:dyDescent="0.2">
      <c r="A1995" t="s">
        <v>1593</v>
      </c>
      <c r="B1995" t="s">
        <v>918</v>
      </c>
      <c r="D1995" t="str">
        <f t="shared" si="31"/>
        <v>NJ - Mercer County</v>
      </c>
      <c r="E1995">
        <v>93.40981779661017</v>
      </c>
    </row>
    <row r="1996" spans="1:5" x14ac:dyDescent="0.2">
      <c r="A1996" t="s">
        <v>1593</v>
      </c>
      <c r="B1996" t="s">
        <v>623</v>
      </c>
      <c r="D1996" t="str">
        <f t="shared" si="31"/>
        <v>NJ - Middlesex County</v>
      </c>
      <c r="E1996">
        <v>90.80894764397901</v>
      </c>
    </row>
    <row r="1997" spans="1:5" x14ac:dyDescent="0.2">
      <c r="A1997" t="s">
        <v>1593</v>
      </c>
      <c r="B1997" t="s">
        <v>1601</v>
      </c>
      <c r="D1997" t="str">
        <f t="shared" si="31"/>
        <v>NJ - Monmouth County</v>
      </c>
      <c r="E1997">
        <v>82.629085714285694</v>
      </c>
    </row>
    <row r="1998" spans="1:5" x14ac:dyDescent="0.2">
      <c r="A1998" t="s">
        <v>1593</v>
      </c>
      <c r="B1998" t="s">
        <v>1010</v>
      </c>
      <c r="D1998" t="str">
        <f t="shared" si="31"/>
        <v>NJ - Morris County</v>
      </c>
      <c r="E1998">
        <v>71.893444816053503</v>
      </c>
    </row>
    <row r="1999" spans="1:5" x14ac:dyDescent="0.2">
      <c r="A1999" t="s">
        <v>1593</v>
      </c>
      <c r="B1999" t="s">
        <v>1602</v>
      </c>
      <c r="D1999" t="str">
        <f t="shared" si="31"/>
        <v>NJ - Ocean County</v>
      </c>
      <c r="E1999">
        <v>94.995557522123917</v>
      </c>
    </row>
    <row r="2000" spans="1:5" x14ac:dyDescent="0.2">
      <c r="A2000" t="s">
        <v>1593</v>
      </c>
      <c r="B2000" t="s">
        <v>1603</v>
      </c>
      <c r="D2000" t="str">
        <f t="shared" si="31"/>
        <v>NJ - Passaic County</v>
      </c>
      <c r="E2000">
        <v>94.254135278514497</v>
      </c>
    </row>
    <row r="2001" spans="1:5" x14ac:dyDescent="0.2">
      <c r="A2001" t="s">
        <v>1593</v>
      </c>
      <c r="B2001" t="s">
        <v>1604</v>
      </c>
      <c r="D2001" t="str">
        <f t="shared" si="31"/>
        <v>NJ - Salem County</v>
      </c>
      <c r="E2001">
        <v>102.77504081632657</v>
      </c>
    </row>
    <row r="2002" spans="1:5" x14ac:dyDescent="0.2">
      <c r="A2002" t="s">
        <v>1593</v>
      </c>
      <c r="B2002" t="s">
        <v>1192</v>
      </c>
      <c r="D2002" t="str">
        <f t="shared" si="31"/>
        <v>NJ - Somerset County</v>
      </c>
      <c r="E2002">
        <v>79.127316455696203</v>
      </c>
    </row>
    <row r="2003" spans="1:5" x14ac:dyDescent="0.2">
      <c r="A2003" t="s">
        <v>1593</v>
      </c>
      <c r="B2003" t="s">
        <v>631</v>
      </c>
      <c r="D2003" t="str">
        <f t="shared" si="31"/>
        <v>NJ - Sussex County</v>
      </c>
      <c r="E2003">
        <v>90.334721739130387</v>
      </c>
    </row>
    <row r="2004" spans="1:5" x14ac:dyDescent="0.2">
      <c r="A2004" t="s">
        <v>1593</v>
      </c>
      <c r="B2004" t="s">
        <v>502</v>
      </c>
      <c r="D2004" t="str">
        <f t="shared" si="31"/>
        <v>NJ - Union County</v>
      </c>
      <c r="E2004">
        <v>87.098008869179552</v>
      </c>
    </row>
    <row r="2005" spans="1:5" x14ac:dyDescent="0.2">
      <c r="A2005" t="s">
        <v>1593</v>
      </c>
      <c r="B2005" t="s">
        <v>785</v>
      </c>
      <c r="D2005" t="str">
        <f t="shared" si="31"/>
        <v>NJ - Warren County</v>
      </c>
      <c r="E2005">
        <v>94.614585365853628</v>
      </c>
    </row>
    <row r="2006" spans="1:5" x14ac:dyDescent="0.2">
      <c r="A2006" t="s">
        <v>1605</v>
      </c>
      <c r="B2006" t="s">
        <v>1606</v>
      </c>
      <c r="D2006" t="str">
        <f t="shared" si="31"/>
        <v>NM - Bernalillo County</v>
      </c>
      <c r="E2006">
        <v>100.8641093023255</v>
      </c>
    </row>
    <row r="2007" spans="1:5" x14ac:dyDescent="0.2">
      <c r="A2007" t="s">
        <v>1605</v>
      </c>
      <c r="B2007" t="s">
        <v>1607</v>
      </c>
      <c r="D2007" t="str">
        <f t="shared" si="31"/>
        <v>NM - Catron County</v>
      </c>
      <c r="E2007">
        <v>111.06450000000001</v>
      </c>
    </row>
    <row r="2008" spans="1:5" x14ac:dyDescent="0.2">
      <c r="A2008" t="s">
        <v>1605</v>
      </c>
      <c r="B2008" t="s">
        <v>1608</v>
      </c>
      <c r="D2008" t="str">
        <f t="shared" si="31"/>
        <v>NM - Chaves County</v>
      </c>
      <c r="E2008">
        <v>113.53022448979591</v>
      </c>
    </row>
    <row r="2009" spans="1:5" x14ac:dyDescent="0.2">
      <c r="A2009" t="s">
        <v>1605</v>
      </c>
      <c r="B2009" t="s">
        <v>1609</v>
      </c>
      <c r="D2009" t="str">
        <f t="shared" si="31"/>
        <v>NM - Cibola County</v>
      </c>
      <c r="E2009">
        <v>114.60599999999998</v>
      </c>
    </row>
    <row r="2010" spans="1:5" x14ac:dyDescent="0.2">
      <c r="A2010" t="s">
        <v>1605</v>
      </c>
      <c r="B2010" t="s">
        <v>1553</v>
      </c>
      <c r="D2010" t="str">
        <f t="shared" si="31"/>
        <v>NM - Colfax County</v>
      </c>
      <c r="E2010">
        <v>111.19199999999999</v>
      </c>
    </row>
    <row r="2011" spans="1:5" x14ac:dyDescent="0.2">
      <c r="A2011" t="s">
        <v>1605</v>
      </c>
      <c r="B2011" t="s">
        <v>1610</v>
      </c>
      <c r="D2011" t="str">
        <f t="shared" si="31"/>
        <v>NM - Curry County</v>
      </c>
      <c r="E2011">
        <v>114.25223076923081</v>
      </c>
    </row>
    <row r="2012" spans="1:5" x14ac:dyDescent="0.2">
      <c r="A2012" t="s">
        <v>1605</v>
      </c>
      <c r="B2012" t="s">
        <v>1611</v>
      </c>
      <c r="D2012" t="str">
        <f t="shared" si="31"/>
        <v>NM - De Baca County</v>
      </c>
      <c r="E2012">
        <v>115.3665</v>
      </c>
    </row>
    <row r="2013" spans="1:5" x14ac:dyDescent="0.2">
      <c r="A2013" t="s">
        <v>1605</v>
      </c>
      <c r="B2013" t="s">
        <v>1612</v>
      </c>
      <c r="D2013" t="str">
        <f t="shared" si="31"/>
        <v>NM - Dona Ana County</v>
      </c>
      <c r="E2013">
        <v>109.14605084745766</v>
      </c>
    </row>
    <row r="2014" spans="1:5" x14ac:dyDescent="0.2">
      <c r="A2014" t="s">
        <v>1605</v>
      </c>
      <c r="B2014" t="s">
        <v>1523</v>
      </c>
      <c r="D2014" t="str">
        <f t="shared" si="31"/>
        <v>NM - Eddy County</v>
      </c>
      <c r="E2014">
        <v>111.88823076923076</v>
      </c>
    </row>
    <row r="2015" spans="1:5" x14ac:dyDescent="0.2">
      <c r="A2015" t="s">
        <v>1605</v>
      </c>
      <c r="B2015" t="s">
        <v>471</v>
      </c>
      <c r="D2015" t="str">
        <f t="shared" si="31"/>
        <v>NM - Grant County</v>
      </c>
      <c r="E2015">
        <v>109.5473076923077</v>
      </c>
    </row>
    <row r="2016" spans="1:5" x14ac:dyDescent="0.2">
      <c r="A2016" t="s">
        <v>1605</v>
      </c>
      <c r="B2016" t="s">
        <v>1613</v>
      </c>
      <c r="D2016" t="str">
        <f t="shared" si="31"/>
        <v>NM - Guadalupe County</v>
      </c>
      <c r="E2016">
        <v>115.39439999999999</v>
      </c>
    </row>
    <row r="2017" spans="1:5" x14ac:dyDescent="0.2">
      <c r="A2017" t="s">
        <v>1605</v>
      </c>
      <c r="B2017" t="s">
        <v>1614</v>
      </c>
      <c r="D2017" t="str">
        <f t="shared" si="31"/>
        <v>NM - Harding County</v>
      </c>
      <c r="E2017">
        <v>117.657</v>
      </c>
    </row>
    <row r="2018" spans="1:5" x14ac:dyDescent="0.2">
      <c r="A2018" t="s">
        <v>1605</v>
      </c>
      <c r="B2018" t="s">
        <v>1615</v>
      </c>
      <c r="D2018" t="str">
        <f t="shared" si="31"/>
        <v>NM - Hidalgo County</v>
      </c>
      <c r="E2018">
        <v>115.19100000000002</v>
      </c>
    </row>
    <row r="2019" spans="1:5" x14ac:dyDescent="0.2">
      <c r="A2019" t="s">
        <v>1605</v>
      </c>
      <c r="B2019" t="s">
        <v>1616</v>
      </c>
      <c r="D2019" t="str">
        <f t="shared" si="31"/>
        <v>NM - Lea County</v>
      </c>
      <c r="E2019">
        <v>114.56128125000001</v>
      </c>
    </row>
    <row r="2020" spans="1:5" x14ac:dyDescent="0.2">
      <c r="A2020" t="s">
        <v>1605</v>
      </c>
      <c r="B2020" t="s">
        <v>479</v>
      </c>
      <c r="D2020" t="str">
        <f t="shared" si="31"/>
        <v>NM - Lincoln County</v>
      </c>
      <c r="E2020">
        <v>105.7216153846154</v>
      </c>
    </row>
    <row r="2021" spans="1:5" x14ac:dyDescent="0.2">
      <c r="A2021" t="s">
        <v>1605</v>
      </c>
      <c r="B2021" t="s">
        <v>1617</v>
      </c>
      <c r="D2021" t="str">
        <f t="shared" si="31"/>
        <v>NM - Los Alamos County</v>
      </c>
      <c r="E2021">
        <v>77.486500000000007</v>
      </c>
    </row>
    <row r="2022" spans="1:5" x14ac:dyDescent="0.2">
      <c r="A2022" t="s">
        <v>1605</v>
      </c>
      <c r="B2022" t="s">
        <v>1618</v>
      </c>
      <c r="D2022" t="str">
        <f t="shared" si="31"/>
        <v>NM - Luna County</v>
      </c>
      <c r="E2022">
        <v>114.86760000000001</v>
      </c>
    </row>
    <row r="2023" spans="1:5" x14ac:dyDescent="0.2">
      <c r="A2023" t="s">
        <v>1605</v>
      </c>
      <c r="B2023" t="s">
        <v>1619</v>
      </c>
      <c r="D2023" t="str">
        <f t="shared" si="31"/>
        <v>NM - McKinley County</v>
      </c>
      <c r="E2023">
        <v>116.86686206896552</v>
      </c>
    </row>
    <row r="2024" spans="1:5" x14ac:dyDescent="0.2">
      <c r="A2024" t="s">
        <v>1605</v>
      </c>
      <c r="B2024" t="s">
        <v>1620</v>
      </c>
      <c r="D2024" t="str">
        <f t="shared" si="31"/>
        <v>NM - Mora County</v>
      </c>
      <c r="E2024">
        <v>112.22639999999998</v>
      </c>
    </row>
    <row r="2025" spans="1:5" x14ac:dyDescent="0.2">
      <c r="A2025" t="s">
        <v>1605</v>
      </c>
      <c r="B2025" t="s">
        <v>603</v>
      </c>
      <c r="D2025" t="str">
        <f t="shared" si="31"/>
        <v>NM - Otero County</v>
      </c>
      <c r="E2025">
        <v>110.82819999999998</v>
      </c>
    </row>
    <row r="2026" spans="1:5" x14ac:dyDescent="0.2">
      <c r="A2026" t="s">
        <v>1605</v>
      </c>
      <c r="B2026" t="s">
        <v>1621</v>
      </c>
      <c r="D2026" t="str">
        <f t="shared" si="31"/>
        <v>NM - Quay County</v>
      </c>
      <c r="E2026">
        <v>114.60354545454547</v>
      </c>
    </row>
    <row r="2027" spans="1:5" x14ac:dyDescent="0.2">
      <c r="A2027" t="s">
        <v>1605</v>
      </c>
      <c r="B2027" t="s">
        <v>1622</v>
      </c>
      <c r="D2027" t="str">
        <f t="shared" si="31"/>
        <v>NM - Rio Arriba County</v>
      </c>
      <c r="E2027">
        <v>107.63550000000002</v>
      </c>
    </row>
    <row r="2028" spans="1:5" x14ac:dyDescent="0.2">
      <c r="A2028" t="s">
        <v>1605</v>
      </c>
      <c r="B2028" t="s">
        <v>1435</v>
      </c>
      <c r="D2028" t="str">
        <f t="shared" si="31"/>
        <v>NM - Roosevelt County</v>
      </c>
      <c r="E2028">
        <v>114.45923076923077</v>
      </c>
    </row>
    <row r="2029" spans="1:5" x14ac:dyDescent="0.2">
      <c r="A2029" t="s">
        <v>1605</v>
      </c>
      <c r="B2029" t="s">
        <v>1623</v>
      </c>
      <c r="D2029" t="str">
        <f t="shared" si="31"/>
        <v>NM - Sandoval County</v>
      </c>
      <c r="E2029">
        <v>102.73178571428571</v>
      </c>
    </row>
    <row r="2030" spans="1:5" x14ac:dyDescent="0.2">
      <c r="A2030" t="s">
        <v>1605</v>
      </c>
      <c r="B2030" t="s">
        <v>613</v>
      </c>
      <c r="D2030" t="str">
        <f t="shared" si="31"/>
        <v>NM - San Juan County</v>
      </c>
      <c r="E2030">
        <v>109.1413125</v>
      </c>
    </row>
    <row r="2031" spans="1:5" x14ac:dyDescent="0.2">
      <c r="A2031" t="s">
        <v>1605</v>
      </c>
      <c r="B2031" t="s">
        <v>614</v>
      </c>
      <c r="D2031" t="str">
        <f t="shared" si="31"/>
        <v>NM - San Miguel County</v>
      </c>
      <c r="E2031">
        <v>109.15612500000002</v>
      </c>
    </row>
    <row r="2032" spans="1:5" x14ac:dyDescent="0.2">
      <c r="A2032" t="s">
        <v>1605</v>
      </c>
      <c r="B2032" t="s">
        <v>1624</v>
      </c>
      <c r="D2032" t="str">
        <f t="shared" si="31"/>
        <v>NM - Santa Fe County</v>
      </c>
      <c r="E2032">
        <v>85.029670588235263</v>
      </c>
    </row>
    <row r="2033" spans="1:5" x14ac:dyDescent="0.2">
      <c r="A2033" t="s">
        <v>1605</v>
      </c>
      <c r="B2033" t="s">
        <v>551</v>
      </c>
      <c r="D2033" t="str">
        <f t="shared" si="31"/>
        <v>NM - Sierra County</v>
      </c>
      <c r="E2033">
        <v>111.38099999999999</v>
      </c>
    </row>
    <row r="2034" spans="1:5" x14ac:dyDescent="0.2">
      <c r="A2034" t="s">
        <v>1605</v>
      </c>
      <c r="B2034" t="s">
        <v>1625</v>
      </c>
      <c r="D2034" t="str">
        <f t="shared" si="31"/>
        <v>NM - Socorro County</v>
      </c>
      <c r="E2034">
        <v>112.10399999999998</v>
      </c>
    </row>
    <row r="2035" spans="1:5" x14ac:dyDescent="0.2">
      <c r="A2035" t="s">
        <v>1605</v>
      </c>
      <c r="B2035" t="s">
        <v>1626</v>
      </c>
      <c r="D2035" t="str">
        <f t="shared" si="31"/>
        <v>NM - Taos County</v>
      </c>
      <c r="E2035">
        <v>102.33749999999999</v>
      </c>
    </row>
    <row r="2036" spans="1:5" x14ac:dyDescent="0.2">
      <c r="A2036" t="s">
        <v>1605</v>
      </c>
      <c r="B2036" t="s">
        <v>1627</v>
      </c>
      <c r="D2036" t="str">
        <f t="shared" si="31"/>
        <v>NM - Torrance County</v>
      </c>
      <c r="E2036">
        <v>112.22475000000001</v>
      </c>
    </row>
    <row r="2037" spans="1:5" x14ac:dyDescent="0.2">
      <c r="A2037" t="s">
        <v>1605</v>
      </c>
      <c r="B2037" t="s">
        <v>502</v>
      </c>
      <c r="D2037" t="str">
        <f t="shared" si="31"/>
        <v>NM - Union County</v>
      </c>
      <c r="E2037">
        <v>115.053</v>
      </c>
    </row>
    <row r="2038" spans="1:5" x14ac:dyDescent="0.2">
      <c r="A2038" t="s">
        <v>1605</v>
      </c>
      <c r="B2038" t="s">
        <v>1628</v>
      </c>
      <c r="D2038" t="str">
        <f t="shared" si="31"/>
        <v>NM - Valencia County</v>
      </c>
      <c r="E2038">
        <v>106.32674999999999</v>
      </c>
    </row>
    <row r="2039" spans="1:5" x14ac:dyDescent="0.2">
      <c r="A2039" t="s">
        <v>1629</v>
      </c>
      <c r="B2039" t="s">
        <v>1630</v>
      </c>
      <c r="D2039" t="str">
        <f t="shared" si="31"/>
        <v>NV - Churchill County</v>
      </c>
      <c r="E2039">
        <v>103.75888235294117</v>
      </c>
    </row>
    <row r="2040" spans="1:5" x14ac:dyDescent="0.2">
      <c r="A2040" t="s">
        <v>1629</v>
      </c>
      <c r="B2040" t="s">
        <v>458</v>
      </c>
      <c r="D2040" t="str">
        <f t="shared" si="31"/>
        <v>NV - Clark County</v>
      </c>
      <c r="E2040">
        <v>97.087747252747349</v>
      </c>
    </row>
    <row r="2041" spans="1:5" x14ac:dyDescent="0.2">
      <c r="A2041" t="s">
        <v>1629</v>
      </c>
      <c r="B2041" t="s">
        <v>582</v>
      </c>
      <c r="D2041" t="str">
        <f t="shared" si="31"/>
        <v>NV - Douglas County</v>
      </c>
      <c r="E2041">
        <v>81.641793103448279</v>
      </c>
    </row>
    <row r="2042" spans="1:5" x14ac:dyDescent="0.2">
      <c r="A2042" t="s">
        <v>1629</v>
      </c>
      <c r="B2042" t="s">
        <v>1631</v>
      </c>
      <c r="D2042" t="str">
        <f t="shared" si="31"/>
        <v>NV - Elko County</v>
      </c>
      <c r="E2042">
        <v>104.35633333333332</v>
      </c>
    </row>
    <row r="2043" spans="1:5" x14ac:dyDescent="0.2">
      <c r="A2043" t="s">
        <v>1629</v>
      </c>
      <c r="B2043" t="s">
        <v>1632</v>
      </c>
      <c r="D2043" t="str">
        <f t="shared" si="31"/>
        <v>NV - Esmeralda County</v>
      </c>
      <c r="E2043">
        <v>109.4355</v>
      </c>
    </row>
    <row r="2044" spans="1:5" x14ac:dyDescent="0.2">
      <c r="A2044" t="s">
        <v>1629</v>
      </c>
      <c r="B2044" t="s">
        <v>1633</v>
      </c>
      <c r="D2044" t="str">
        <f t="shared" si="31"/>
        <v>NV - Eureka County</v>
      </c>
      <c r="E2044">
        <v>106.209</v>
      </c>
    </row>
    <row r="2045" spans="1:5" x14ac:dyDescent="0.2">
      <c r="A2045" t="s">
        <v>1629</v>
      </c>
      <c r="B2045" t="s">
        <v>519</v>
      </c>
      <c r="D2045" t="str">
        <f t="shared" si="31"/>
        <v>NV - Humboldt County</v>
      </c>
      <c r="E2045">
        <v>103.54745454545454</v>
      </c>
    </row>
    <row r="2046" spans="1:5" x14ac:dyDescent="0.2">
      <c r="A2046" t="s">
        <v>1629</v>
      </c>
      <c r="B2046" t="s">
        <v>1634</v>
      </c>
      <c r="D2046" t="str">
        <f t="shared" si="31"/>
        <v>NV - Lander County</v>
      </c>
      <c r="E2046">
        <v>106.3965</v>
      </c>
    </row>
    <row r="2047" spans="1:5" x14ac:dyDescent="0.2">
      <c r="A2047" t="s">
        <v>1629</v>
      </c>
      <c r="B2047" t="s">
        <v>479</v>
      </c>
      <c r="D2047" t="str">
        <f t="shared" si="31"/>
        <v>NV - Lincoln County</v>
      </c>
      <c r="E2047">
        <v>108.279</v>
      </c>
    </row>
    <row r="2048" spans="1:5" x14ac:dyDescent="0.2">
      <c r="A2048" t="s">
        <v>1629</v>
      </c>
      <c r="B2048" t="s">
        <v>830</v>
      </c>
      <c r="D2048" t="str">
        <f t="shared" si="31"/>
        <v>NV - Lyon County</v>
      </c>
      <c r="E2048">
        <v>102.7254375</v>
      </c>
    </row>
    <row r="2049" spans="1:5" x14ac:dyDescent="0.2">
      <c r="A2049" t="s">
        <v>1629</v>
      </c>
      <c r="B2049" t="s">
        <v>599</v>
      </c>
      <c r="D2049" t="str">
        <f t="shared" si="31"/>
        <v>NV - Mineral County</v>
      </c>
      <c r="E2049">
        <v>113.0346</v>
      </c>
    </row>
    <row r="2050" spans="1:5" x14ac:dyDescent="0.2">
      <c r="A2050" t="s">
        <v>1629</v>
      </c>
      <c r="B2050" t="s">
        <v>1635</v>
      </c>
      <c r="D2050" t="str">
        <f t="shared" si="31"/>
        <v>NV - Nye County</v>
      </c>
      <c r="E2050">
        <v>105.68271428571427</v>
      </c>
    </row>
    <row r="2051" spans="1:5" x14ac:dyDescent="0.2">
      <c r="A2051" t="s">
        <v>1629</v>
      </c>
      <c r="B2051" t="s">
        <v>1636</v>
      </c>
      <c r="D2051" t="str">
        <f t="shared" ref="D2051:D2114" si="32">A2051&amp;" - "&amp;B2051</f>
        <v>NV - Pershing County</v>
      </c>
      <c r="E2051">
        <v>107.8056</v>
      </c>
    </row>
    <row r="2052" spans="1:5" x14ac:dyDescent="0.2">
      <c r="A2052" t="s">
        <v>1629</v>
      </c>
      <c r="B2052" t="s">
        <v>1637</v>
      </c>
      <c r="D2052" t="str">
        <f t="shared" si="32"/>
        <v>NV - Storey County</v>
      </c>
      <c r="E2052">
        <v>104.85299999999999</v>
      </c>
    </row>
    <row r="2053" spans="1:5" x14ac:dyDescent="0.2">
      <c r="A2053" t="s">
        <v>1629</v>
      </c>
      <c r="B2053" t="s">
        <v>1638</v>
      </c>
      <c r="D2053" t="str">
        <f t="shared" si="32"/>
        <v>NV - Washoe County</v>
      </c>
      <c r="E2053">
        <v>92.542395348837161</v>
      </c>
    </row>
    <row r="2054" spans="1:5" x14ac:dyDescent="0.2">
      <c r="A2054" t="s">
        <v>1629</v>
      </c>
      <c r="B2054" t="s">
        <v>1639</v>
      </c>
      <c r="D2054" t="str">
        <f t="shared" si="32"/>
        <v>NV - White Pine County</v>
      </c>
      <c r="E2054">
        <v>110.25719999999998</v>
      </c>
    </row>
    <row r="2055" spans="1:5" x14ac:dyDescent="0.2">
      <c r="A2055" t="s">
        <v>1629</v>
      </c>
      <c r="B2055" t="s">
        <v>1640</v>
      </c>
      <c r="D2055" t="str">
        <f t="shared" si="32"/>
        <v>NV - Carson City</v>
      </c>
      <c r="E2055">
        <v>98.865771428571435</v>
      </c>
    </row>
    <row r="2056" spans="1:5" x14ac:dyDescent="0.2">
      <c r="A2056" t="s">
        <v>1641</v>
      </c>
      <c r="B2056" t="s">
        <v>1642</v>
      </c>
      <c r="D2056" t="str">
        <f t="shared" si="32"/>
        <v>NY - Albany County</v>
      </c>
      <c r="E2056">
        <v>103.18438197424889</v>
      </c>
    </row>
    <row r="2057" spans="1:5" x14ac:dyDescent="0.2">
      <c r="A2057" t="s">
        <v>1641</v>
      </c>
      <c r="B2057" t="s">
        <v>1178</v>
      </c>
      <c r="D2057" t="str">
        <f t="shared" si="32"/>
        <v>NY - Allegany County</v>
      </c>
      <c r="E2057">
        <v>113.73090697674417</v>
      </c>
    </row>
    <row r="2058" spans="1:5" x14ac:dyDescent="0.2">
      <c r="A2058" t="s">
        <v>1641</v>
      </c>
      <c r="B2058" t="s">
        <v>1643</v>
      </c>
      <c r="D2058" t="str">
        <f t="shared" si="32"/>
        <v>NY - Bronx County</v>
      </c>
      <c r="E2058">
        <v>104.58809021739128</v>
      </c>
    </row>
    <row r="2059" spans="1:5" x14ac:dyDescent="0.2">
      <c r="A2059" t="s">
        <v>1641</v>
      </c>
      <c r="B2059" t="s">
        <v>1644</v>
      </c>
      <c r="D2059" t="str">
        <f t="shared" si="32"/>
        <v>NY - Broome County</v>
      </c>
      <c r="E2059">
        <v>109.62114622641512</v>
      </c>
    </row>
    <row r="2060" spans="1:5" x14ac:dyDescent="0.2">
      <c r="A2060" t="s">
        <v>1641</v>
      </c>
      <c r="B2060" t="s">
        <v>1645</v>
      </c>
      <c r="D2060" t="str">
        <f t="shared" si="32"/>
        <v>NY - Cattaraugus County</v>
      </c>
      <c r="E2060">
        <v>112.2859213483146</v>
      </c>
    </row>
    <row r="2061" spans="1:5" x14ac:dyDescent="0.2">
      <c r="A2061" t="s">
        <v>1641</v>
      </c>
      <c r="B2061" t="s">
        <v>1646</v>
      </c>
      <c r="D2061" t="str">
        <f t="shared" si="32"/>
        <v>NY - Cayuga County</v>
      </c>
      <c r="E2061">
        <v>109.28036842105261</v>
      </c>
    </row>
    <row r="2062" spans="1:5" x14ac:dyDescent="0.2">
      <c r="A2062" t="s">
        <v>1641</v>
      </c>
      <c r="B2062" t="s">
        <v>983</v>
      </c>
      <c r="D2062" t="str">
        <f t="shared" si="32"/>
        <v>NY - Chautauqua County</v>
      </c>
      <c r="E2062">
        <v>111.69870247933883</v>
      </c>
    </row>
    <row r="2063" spans="1:5" x14ac:dyDescent="0.2">
      <c r="A2063" t="s">
        <v>1641</v>
      </c>
      <c r="B2063" t="s">
        <v>1647</v>
      </c>
      <c r="D2063" t="str">
        <f t="shared" si="32"/>
        <v>NY - Chemung County</v>
      </c>
      <c r="E2063">
        <v>111.82940624999998</v>
      </c>
    </row>
    <row r="2064" spans="1:5" x14ac:dyDescent="0.2">
      <c r="A2064" t="s">
        <v>1641</v>
      </c>
      <c r="B2064" t="s">
        <v>1648</v>
      </c>
      <c r="D2064" t="str">
        <f t="shared" si="32"/>
        <v>NY - Chenango County</v>
      </c>
      <c r="E2064">
        <v>112.27905882352941</v>
      </c>
    </row>
    <row r="2065" spans="1:5" x14ac:dyDescent="0.2">
      <c r="A2065" t="s">
        <v>1641</v>
      </c>
      <c r="B2065" t="s">
        <v>812</v>
      </c>
      <c r="D2065" t="str">
        <f t="shared" si="32"/>
        <v>NY - Clinton County</v>
      </c>
      <c r="E2065">
        <v>107.99940789473689</v>
      </c>
    </row>
    <row r="2066" spans="1:5" x14ac:dyDescent="0.2">
      <c r="A2066" t="s">
        <v>1641</v>
      </c>
      <c r="B2066" t="s">
        <v>460</v>
      </c>
      <c r="D2066" t="str">
        <f t="shared" si="32"/>
        <v>NY - Columbia County</v>
      </c>
      <c r="E2066">
        <v>103.06603125000001</v>
      </c>
    </row>
    <row r="2067" spans="1:5" x14ac:dyDescent="0.2">
      <c r="A2067" t="s">
        <v>1641</v>
      </c>
      <c r="B2067" t="s">
        <v>1649</v>
      </c>
      <c r="D2067" t="str">
        <f t="shared" si="32"/>
        <v>NY - Cortland County</v>
      </c>
      <c r="E2067">
        <v>109.96818749999998</v>
      </c>
    </row>
    <row r="2068" spans="1:5" x14ac:dyDescent="0.2">
      <c r="A2068" t="s">
        <v>1641</v>
      </c>
      <c r="B2068" t="s">
        <v>814</v>
      </c>
      <c r="D2068" t="str">
        <f t="shared" si="32"/>
        <v>NY - Delaware County</v>
      </c>
      <c r="E2068">
        <v>110.27814545454545</v>
      </c>
    </row>
    <row r="2069" spans="1:5" x14ac:dyDescent="0.2">
      <c r="A2069" t="s">
        <v>1641</v>
      </c>
      <c r="B2069" t="s">
        <v>1650</v>
      </c>
      <c r="D2069" t="str">
        <f t="shared" si="32"/>
        <v>NY - Dutchess County</v>
      </c>
      <c r="E2069">
        <v>97.313659793814423</v>
      </c>
    </row>
    <row r="2070" spans="1:5" x14ac:dyDescent="0.2">
      <c r="A2070" t="s">
        <v>1641</v>
      </c>
      <c r="B2070" t="s">
        <v>1651</v>
      </c>
      <c r="D2070" t="str">
        <f t="shared" si="32"/>
        <v>NY - Erie County</v>
      </c>
      <c r="E2070">
        <v>108.58966179775287</v>
      </c>
    </row>
    <row r="2071" spans="1:5" x14ac:dyDescent="0.2">
      <c r="A2071" t="s">
        <v>1641</v>
      </c>
      <c r="B2071" t="s">
        <v>1170</v>
      </c>
      <c r="D2071" t="str">
        <f t="shared" si="32"/>
        <v>NY - Essex County</v>
      </c>
      <c r="E2071">
        <v>108.82756097560976</v>
      </c>
    </row>
    <row r="2072" spans="1:5" x14ac:dyDescent="0.2">
      <c r="A2072" t="s">
        <v>1641</v>
      </c>
      <c r="B2072" t="s">
        <v>395</v>
      </c>
      <c r="D2072" t="str">
        <f t="shared" si="32"/>
        <v>NY - Franklin County</v>
      </c>
      <c r="E2072">
        <v>111.80787804878045</v>
      </c>
    </row>
    <row r="2073" spans="1:5" x14ac:dyDescent="0.2">
      <c r="A2073" t="s">
        <v>1641</v>
      </c>
      <c r="B2073" t="s">
        <v>469</v>
      </c>
      <c r="D2073" t="str">
        <f t="shared" si="32"/>
        <v>NY - Fulton County</v>
      </c>
      <c r="E2073">
        <v>111.65898214285714</v>
      </c>
    </row>
    <row r="2074" spans="1:5" x14ac:dyDescent="0.2">
      <c r="A2074" t="s">
        <v>1641</v>
      </c>
      <c r="B2074" t="s">
        <v>1221</v>
      </c>
      <c r="D2074" t="str">
        <f t="shared" si="32"/>
        <v>NY - Genesee County</v>
      </c>
      <c r="E2074">
        <v>107.41436842105264</v>
      </c>
    </row>
    <row r="2075" spans="1:5" x14ac:dyDescent="0.2">
      <c r="A2075" t="s">
        <v>1641</v>
      </c>
      <c r="B2075" t="s">
        <v>397</v>
      </c>
      <c r="D2075" t="str">
        <f t="shared" si="32"/>
        <v>NY - Greene County</v>
      </c>
      <c r="E2075">
        <v>106.83837209302328</v>
      </c>
    </row>
    <row r="2076" spans="1:5" x14ac:dyDescent="0.2">
      <c r="A2076" t="s">
        <v>1641</v>
      </c>
      <c r="B2076" t="s">
        <v>652</v>
      </c>
      <c r="D2076" t="str">
        <f t="shared" si="32"/>
        <v>NY - Hamilton County</v>
      </c>
      <c r="E2076">
        <v>108.53099999999999</v>
      </c>
    </row>
    <row r="2077" spans="1:5" x14ac:dyDescent="0.2">
      <c r="A2077" t="s">
        <v>1641</v>
      </c>
      <c r="B2077" t="s">
        <v>1652</v>
      </c>
      <c r="D2077" t="str">
        <f t="shared" si="32"/>
        <v>NY - Herkimer County</v>
      </c>
      <c r="E2077">
        <v>111.45584210526314</v>
      </c>
    </row>
    <row r="2078" spans="1:5" x14ac:dyDescent="0.2">
      <c r="A2078" t="s">
        <v>1641</v>
      </c>
      <c r="B2078" t="s">
        <v>402</v>
      </c>
      <c r="D2078" t="str">
        <f t="shared" si="32"/>
        <v>NY - Jefferson County</v>
      </c>
      <c r="E2078">
        <v>111.7937848101266</v>
      </c>
    </row>
    <row r="2079" spans="1:5" x14ac:dyDescent="0.2">
      <c r="A2079" t="s">
        <v>1641</v>
      </c>
      <c r="B2079" t="s">
        <v>523</v>
      </c>
      <c r="D2079" t="str">
        <f t="shared" si="32"/>
        <v>NY - Kings County</v>
      </c>
      <c r="E2079">
        <v>90.276140394088671</v>
      </c>
    </row>
    <row r="2080" spans="1:5" x14ac:dyDescent="0.2">
      <c r="A2080" t="s">
        <v>1641</v>
      </c>
      <c r="B2080" t="s">
        <v>875</v>
      </c>
      <c r="D2080" t="str">
        <f t="shared" si="32"/>
        <v>NY - Lewis County</v>
      </c>
      <c r="E2080">
        <v>112.0180909090909</v>
      </c>
    </row>
    <row r="2081" spans="1:5" x14ac:dyDescent="0.2">
      <c r="A2081" t="s">
        <v>1641</v>
      </c>
      <c r="B2081" t="s">
        <v>910</v>
      </c>
      <c r="D2081" t="str">
        <f t="shared" si="32"/>
        <v>NY - Livingston County</v>
      </c>
      <c r="E2081">
        <v>107.46292500000001</v>
      </c>
    </row>
    <row r="2082" spans="1:5" x14ac:dyDescent="0.2">
      <c r="A2082" t="s">
        <v>1641</v>
      </c>
      <c r="B2082" t="s">
        <v>410</v>
      </c>
      <c r="D2082" t="str">
        <f t="shared" si="32"/>
        <v>NY - Madison County</v>
      </c>
      <c r="E2082">
        <v>107.00425531914895</v>
      </c>
    </row>
    <row r="2083" spans="1:5" x14ac:dyDescent="0.2">
      <c r="A2083" t="s">
        <v>1641</v>
      </c>
      <c r="B2083" t="s">
        <v>415</v>
      </c>
      <c r="D2083" t="str">
        <f t="shared" si="32"/>
        <v>NY - Monroe County</v>
      </c>
      <c r="E2083">
        <v>105.26233613445382</v>
      </c>
    </row>
    <row r="2084" spans="1:5" x14ac:dyDescent="0.2">
      <c r="A2084" t="s">
        <v>1641</v>
      </c>
      <c r="B2084" t="s">
        <v>416</v>
      </c>
      <c r="D2084" t="str">
        <f t="shared" si="32"/>
        <v>NY - Montgomery County</v>
      </c>
      <c r="E2084">
        <v>111.01960975609752</v>
      </c>
    </row>
    <row r="2085" spans="1:5" x14ac:dyDescent="0.2">
      <c r="A2085" t="s">
        <v>1641</v>
      </c>
      <c r="B2085" t="s">
        <v>666</v>
      </c>
      <c r="D2085" t="str">
        <f t="shared" si="32"/>
        <v>NY - Nassau County</v>
      </c>
      <c r="E2085">
        <v>72.559964028776946</v>
      </c>
    </row>
    <row r="2086" spans="1:5" x14ac:dyDescent="0.2">
      <c r="A2086" t="s">
        <v>1641</v>
      </c>
      <c r="B2086" t="s">
        <v>1653</v>
      </c>
      <c r="D2086" t="str">
        <f t="shared" si="32"/>
        <v>NY - New York County</v>
      </c>
      <c r="E2086">
        <v>94.276016470588274</v>
      </c>
    </row>
    <row r="2087" spans="1:5" x14ac:dyDescent="0.2">
      <c r="A2087" t="s">
        <v>1641</v>
      </c>
      <c r="B2087" t="s">
        <v>1654</v>
      </c>
      <c r="D2087" t="str">
        <f t="shared" si="32"/>
        <v>NY - Niagara County</v>
      </c>
      <c r="E2087">
        <v>110.19798895027628</v>
      </c>
    </row>
    <row r="2088" spans="1:5" x14ac:dyDescent="0.2">
      <c r="A2088" t="s">
        <v>1641</v>
      </c>
      <c r="B2088" t="s">
        <v>878</v>
      </c>
      <c r="D2088" t="str">
        <f t="shared" si="32"/>
        <v>NY - Oneida County</v>
      </c>
      <c r="E2088">
        <v>110.44142647058825</v>
      </c>
    </row>
    <row r="2089" spans="1:5" x14ac:dyDescent="0.2">
      <c r="A2089" t="s">
        <v>1641</v>
      </c>
      <c r="B2089" t="s">
        <v>1655</v>
      </c>
      <c r="D2089" t="str">
        <f t="shared" si="32"/>
        <v>NY - Onondaga County</v>
      </c>
      <c r="E2089">
        <v>106.6298161764706</v>
      </c>
    </row>
    <row r="2090" spans="1:5" x14ac:dyDescent="0.2">
      <c r="A2090" t="s">
        <v>1641</v>
      </c>
      <c r="B2090" t="s">
        <v>1656</v>
      </c>
      <c r="D2090" t="str">
        <f t="shared" si="32"/>
        <v>NY - Ontario County</v>
      </c>
      <c r="E2090">
        <v>103.98830487804882</v>
      </c>
    </row>
    <row r="2091" spans="1:5" x14ac:dyDescent="0.2">
      <c r="A2091" t="s">
        <v>1641</v>
      </c>
      <c r="B2091" t="s">
        <v>536</v>
      </c>
      <c r="D2091" t="str">
        <f t="shared" si="32"/>
        <v>NY - Orange County</v>
      </c>
      <c r="E2091">
        <v>97.247266423357686</v>
      </c>
    </row>
    <row r="2092" spans="1:5" x14ac:dyDescent="0.2">
      <c r="A2092" t="s">
        <v>1641</v>
      </c>
      <c r="B2092" t="s">
        <v>1657</v>
      </c>
      <c r="D2092" t="str">
        <f t="shared" si="32"/>
        <v>NY - Orleans County</v>
      </c>
      <c r="E2092">
        <v>110.18215384615385</v>
      </c>
    </row>
    <row r="2093" spans="1:5" x14ac:dyDescent="0.2">
      <c r="A2093" t="s">
        <v>1641</v>
      </c>
      <c r="B2093" t="s">
        <v>1658</v>
      </c>
      <c r="D2093" t="str">
        <f t="shared" si="32"/>
        <v>NY - Oswego County</v>
      </c>
      <c r="E2093">
        <v>110.2662794117647</v>
      </c>
    </row>
    <row r="2094" spans="1:5" x14ac:dyDescent="0.2">
      <c r="A2094" t="s">
        <v>1641</v>
      </c>
      <c r="B2094" t="s">
        <v>1258</v>
      </c>
      <c r="D2094" t="str">
        <f t="shared" si="32"/>
        <v>NY - Otsego County</v>
      </c>
      <c r="E2094">
        <v>109.4388947368421</v>
      </c>
    </row>
    <row r="2095" spans="1:5" x14ac:dyDescent="0.2">
      <c r="A2095" t="s">
        <v>1641</v>
      </c>
      <c r="B2095" t="s">
        <v>673</v>
      </c>
      <c r="D2095" t="str">
        <f t="shared" si="32"/>
        <v>NY - Putnam County</v>
      </c>
      <c r="E2095">
        <v>82.243852941176456</v>
      </c>
    </row>
    <row r="2096" spans="1:5" x14ac:dyDescent="0.2">
      <c r="A2096" t="s">
        <v>1641</v>
      </c>
      <c r="B2096" t="s">
        <v>1659</v>
      </c>
      <c r="D2096" t="str">
        <f t="shared" si="32"/>
        <v>NY - Queens County</v>
      </c>
      <c r="E2096">
        <v>88.277498724489661</v>
      </c>
    </row>
    <row r="2097" spans="1:5" x14ac:dyDescent="0.2">
      <c r="A2097" t="s">
        <v>1641</v>
      </c>
      <c r="B2097" t="s">
        <v>1660</v>
      </c>
      <c r="D2097" t="str">
        <f t="shared" si="32"/>
        <v>NY - Rensselaer County</v>
      </c>
      <c r="E2097">
        <v>105.61410000000004</v>
      </c>
    </row>
    <row r="2098" spans="1:5" x14ac:dyDescent="0.2">
      <c r="A2098" t="s">
        <v>1641</v>
      </c>
      <c r="B2098" t="s">
        <v>763</v>
      </c>
      <c r="D2098" t="str">
        <f t="shared" si="32"/>
        <v>NY - Richmond County</v>
      </c>
      <c r="E2098">
        <v>85.990730769230751</v>
      </c>
    </row>
    <row r="2099" spans="1:5" x14ac:dyDescent="0.2">
      <c r="A2099" t="s">
        <v>1641</v>
      </c>
      <c r="B2099" t="s">
        <v>1661</v>
      </c>
      <c r="D2099" t="str">
        <f t="shared" si="32"/>
        <v>NY - Rockland County</v>
      </c>
      <c r="E2099">
        <v>78.691615384615417</v>
      </c>
    </row>
    <row r="2100" spans="1:5" x14ac:dyDescent="0.2">
      <c r="A2100" t="s">
        <v>1641</v>
      </c>
      <c r="B2100" t="s">
        <v>1662</v>
      </c>
      <c r="D2100" t="str">
        <f t="shared" si="32"/>
        <v>NY - St. Lawrence County</v>
      </c>
      <c r="E2100">
        <v>112.19374999999999</v>
      </c>
    </row>
    <row r="2101" spans="1:5" x14ac:dyDescent="0.2">
      <c r="A2101" t="s">
        <v>1641</v>
      </c>
      <c r="B2101" t="s">
        <v>1663</v>
      </c>
      <c r="D2101" t="str">
        <f t="shared" si="32"/>
        <v>NY - Saratoga County</v>
      </c>
      <c r="E2101">
        <v>100.72154032258067</v>
      </c>
    </row>
    <row r="2102" spans="1:5" x14ac:dyDescent="0.2">
      <c r="A2102" t="s">
        <v>1641</v>
      </c>
      <c r="B2102" t="s">
        <v>1664</v>
      </c>
      <c r="D2102" t="str">
        <f t="shared" si="32"/>
        <v>NY - Schenectady County</v>
      </c>
      <c r="E2102">
        <v>106.24223571428573</v>
      </c>
    </row>
    <row r="2103" spans="1:5" x14ac:dyDescent="0.2">
      <c r="A2103" t="s">
        <v>1641</v>
      </c>
      <c r="B2103" t="s">
        <v>1665</v>
      </c>
      <c r="D2103" t="str">
        <f t="shared" si="32"/>
        <v>NY - Schoharie County</v>
      </c>
      <c r="E2103">
        <v>108.32267647058822</v>
      </c>
    </row>
    <row r="2104" spans="1:5" x14ac:dyDescent="0.2">
      <c r="A2104" t="s">
        <v>1641</v>
      </c>
      <c r="B2104" t="s">
        <v>926</v>
      </c>
      <c r="D2104" t="str">
        <f t="shared" si="32"/>
        <v>NY - Schuyler County</v>
      </c>
      <c r="E2104">
        <v>110.91015</v>
      </c>
    </row>
    <row r="2105" spans="1:5" x14ac:dyDescent="0.2">
      <c r="A2105" t="s">
        <v>1641</v>
      </c>
      <c r="B2105" t="s">
        <v>1666</v>
      </c>
      <c r="D2105" t="str">
        <f t="shared" si="32"/>
        <v>NY - Seneca County</v>
      </c>
      <c r="E2105">
        <v>109.18191891891894</v>
      </c>
    </row>
    <row r="2106" spans="1:5" x14ac:dyDescent="0.2">
      <c r="A2106" t="s">
        <v>1641</v>
      </c>
      <c r="B2106" t="s">
        <v>965</v>
      </c>
      <c r="D2106" t="str">
        <f t="shared" si="32"/>
        <v>NY - Steuben County</v>
      </c>
      <c r="E2106">
        <v>110.85621428571429</v>
      </c>
    </row>
    <row r="2107" spans="1:5" x14ac:dyDescent="0.2">
      <c r="A2107" t="s">
        <v>1641</v>
      </c>
      <c r="B2107" t="s">
        <v>1175</v>
      </c>
      <c r="D2107" t="str">
        <f t="shared" si="32"/>
        <v>NY - Suffolk County</v>
      </c>
      <c r="E2107">
        <v>84.472437563451791</v>
      </c>
    </row>
    <row r="2108" spans="1:5" x14ac:dyDescent="0.2">
      <c r="A2108" t="s">
        <v>1641</v>
      </c>
      <c r="B2108" t="s">
        <v>966</v>
      </c>
      <c r="D2108" t="str">
        <f t="shared" si="32"/>
        <v>NY - Sullivan County</v>
      </c>
      <c r="E2108">
        <v>106.6490769230769</v>
      </c>
    </row>
    <row r="2109" spans="1:5" x14ac:dyDescent="0.2">
      <c r="A2109" t="s">
        <v>1641</v>
      </c>
      <c r="B2109" t="s">
        <v>1667</v>
      </c>
      <c r="D2109" t="str">
        <f t="shared" si="32"/>
        <v>NY - Tioga County</v>
      </c>
      <c r="E2109">
        <v>109.04967391304345</v>
      </c>
    </row>
    <row r="2110" spans="1:5" x14ac:dyDescent="0.2">
      <c r="A2110" t="s">
        <v>1641</v>
      </c>
      <c r="B2110" t="s">
        <v>1668</v>
      </c>
      <c r="D2110" t="str">
        <f t="shared" si="32"/>
        <v>NY - Tompkins County</v>
      </c>
      <c r="E2110">
        <v>101.21945454545458</v>
      </c>
    </row>
    <row r="2111" spans="1:5" x14ac:dyDescent="0.2">
      <c r="A2111" t="s">
        <v>1641</v>
      </c>
      <c r="B2111" t="s">
        <v>1669</v>
      </c>
      <c r="D2111" t="str">
        <f t="shared" si="32"/>
        <v>NY - Ulster County</v>
      </c>
      <c r="E2111">
        <v>102.4255961538461</v>
      </c>
    </row>
    <row r="2112" spans="1:5" x14ac:dyDescent="0.2">
      <c r="A2112" t="s">
        <v>1641</v>
      </c>
      <c r="B2112" t="s">
        <v>785</v>
      </c>
      <c r="D2112" t="str">
        <f t="shared" si="32"/>
        <v>NY - Warren County</v>
      </c>
      <c r="E2112">
        <v>105.7355</v>
      </c>
    </row>
    <row r="2113" spans="1:5" x14ac:dyDescent="0.2">
      <c r="A2113" t="s">
        <v>1641</v>
      </c>
      <c r="B2113" t="s">
        <v>430</v>
      </c>
      <c r="D2113" t="str">
        <f t="shared" si="32"/>
        <v>NY - Washington County</v>
      </c>
      <c r="E2113">
        <v>108.40144186046513</v>
      </c>
    </row>
    <row r="2114" spans="1:5" x14ac:dyDescent="0.2">
      <c r="A2114" t="s">
        <v>1641</v>
      </c>
      <c r="B2114" t="s">
        <v>786</v>
      </c>
      <c r="D2114" t="str">
        <f t="shared" si="32"/>
        <v>NY - Wayne County</v>
      </c>
      <c r="E2114">
        <v>107.54336842105263</v>
      </c>
    </row>
    <row r="2115" spans="1:5" x14ac:dyDescent="0.2">
      <c r="A2115" t="s">
        <v>1641</v>
      </c>
      <c r="B2115" t="s">
        <v>1670</v>
      </c>
      <c r="D2115" t="str">
        <f t="shared" ref="D2115:D2178" si="33">A2115&amp;" - "&amp;B2115</f>
        <v>NY - Westchester County</v>
      </c>
      <c r="E2115">
        <v>63.524407847800298</v>
      </c>
    </row>
    <row r="2116" spans="1:5" x14ac:dyDescent="0.2">
      <c r="A2116" t="s">
        <v>1641</v>
      </c>
      <c r="B2116" t="s">
        <v>1671</v>
      </c>
      <c r="D2116" t="str">
        <f t="shared" si="33"/>
        <v>NY - Wyoming County</v>
      </c>
      <c r="E2116">
        <v>109.33649999999999</v>
      </c>
    </row>
    <row r="2117" spans="1:5" x14ac:dyDescent="0.2">
      <c r="A2117" t="s">
        <v>1641</v>
      </c>
      <c r="B2117" t="s">
        <v>1672</v>
      </c>
      <c r="D2117" t="str">
        <f t="shared" si="33"/>
        <v>NY - Yates County</v>
      </c>
      <c r="E2117">
        <v>108.50830434782608</v>
      </c>
    </row>
    <row r="2118" spans="1:5" x14ac:dyDescent="0.2">
      <c r="A2118" t="s">
        <v>1673</v>
      </c>
      <c r="B2118" t="s">
        <v>565</v>
      </c>
      <c r="D2118" t="str">
        <f t="shared" si="33"/>
        <v>OH - Adams County</v>
      </c>
      <c r="E2118">
        <v>112.62834782608695</v>
      </c>
    </row>
    <row r="2119" spans="1:5" x14ac:dyDescent="0.2">
      <c r="A2119" t="s">
        <v>1673</v>
      </c>
      <c r="B2119" t="s">
        <v>937</v>
      </c>
      <c r="D2119" t="str">
        <f t="shared" si="33"/>
        <v>OH - Allen County</v>
      </c>
      <c r="E2119">
        <v>109.25281914893613</v>
      </c>
    </row>
    <row r="2120" spans="1:5" x14ac:dyDescent="0.2">
      <c r="A2120" t="s">
        <v>1673</v>
      </c>
      <c r="B2120" t="s">
        <v>1674</v>
      </c>
      <c r="D2120" t="str">
        <f t="shared" si="33"/>
        <v>OH - Ashland County</v>
      </c>
      <c r="E2120">
        <v>106.01959090909087</v>
      </c>
    </row>
    <row r="2121" spans="1:5" x14ac:dyDescent="0.2">
      <c r="A2121" t="s">
        <v>1673</v>
      </c>
      <c r="B2121" t="s">
        <v>1675</v>
      </c>
      <c r="D2121" t="str">
        <f t="shared" si="33"/>
        <v>OH - Ashtabula County</v>
      </c>
      <c r="E2121">
        <v>108.30759374999998</v>
      </c>
    </row>
    <row r="2122" spans="1:5" x14ac:dyDescent="0.2">
      <c r="A2122" t="s">
        <v>1673</v>
      </c>
      <c r="B2122" t="s">
        <v>1676</v>
      </c>
      <c r="D2122" t="str">
        <f t="shared" si="33"/>
        <v>OH - Athens County</v>
      </c>
      <c r="E2122">
        <v>109.81535294117646</v>
      </c>
    </row>
    <row r="2123" spans="1:5" x14ac:dyDescent="0.2">
      <c r="A2123" t="s">
        <v>1673</v>
      </c>
      <c r="B2123" t="s">
        <v>1677</v>
      </c>
      <c r="D2123" t="str">
        <f t="shared" si="33"/>
        <v>OH - Auglaize County</v>
      </c>
      <c r="E2123">
        <v>105.4666097560976</v>
      </c>
    </row>
    <row r="2124" spans="1:5" x14ac:dyDescent="0.2">
      <c r="A2124" t="s">
        <v>1673</v>
      </c>
      <c r="B2124" t="s">
        <v>1678</v>
      </c>
      <c r="D2124" t="str">
        <f t="shared" si="33"/>
        <v>OH - Belmont County</v>
      </c>
      <c r="E2124">
        <v>112.30080882352942</v>
      </c>
    </row>
    <row r="2125" spans="1:5" x14ac:dyDescent="0.2">
      <c r="A2125" t="s">
        <v>1673</v>
      </c>
      <c r="B2125" t="s">
        <v>889</v>
      </c>
      <c r="D2125" t="str">
        <f t="shared" si="33"/>
        <v>OH - Brown County</v>
      </c>
      <c r="E2125">
        <v>107.73119999999997</v>
      </c>
    </row>
    <row r="2126" spans="1:5" x14ac:dyDescent="0.2">
      <c r="A2126" t="s">
        <v>1673</v>
      </c>
      <c r="B2126" t="s">
        <v>372</v>
      </c>
      <c r="D2126" t="str">
        <f t="shared" si="33"/>
        <v>OH - Butler County</v>
      </c>
      <c r="E2126">
        <v>103.3827149321267</v>
      </c>
    </row>
    <row r="2127" spans="1:5" x14ac:dyDescent="0.2">
      <c r="A2127" t="s">
        <v>1673</v>
      </c>
      <c r="B2127" t="s">
        <v>456</v>
      </c>
      <c r="D2127" t="str">
        <f t="shared" si="33"/>
        <v>OH - Carroll County</v>
      </c>
      <c r="E2127">
        <v>107.68644</v>
      </c>
    </row>
    <row r="2128" spans="1:5" x14ac:dyDescent="0.2">
      <c r="A2128" t="s">
        <v>1673</v>
      </c>
      <c r="B2128" t="s">
        <v>891</v>
      </c>
      <c r="D2128" t="str">
        <f t="shared" si="33"/>
        <v>OH - Champaign County</v>
      </c>
      <c r="E2128">
        <v>105.37534285714287</v>
      </c>
    </row>
    <row r="2129" spans="1:5" x14ac:dyDescent="0.2">
      <c r="A2129" t="s">
        <v>1673</v>
      </c>
      <c r="B2129" t="s">
        <v>458</v>
      </c>
      <c r="D2129" t="str">
        <f t="shared" si="33"/>
        <v>OH - Clark County</v>
      </c>
      <c r="E2129">
        <v>107.32086792452819</v>
      </c>
    </row>
    <row r="2130" spans="1:5" x14ac:dyDescent="0.2">
      <c r="A2130" t="s">
        <v>1673</v>
      </c>
      <c r="B2130" t="s">
        <v>1679</v>
      </c>
      <c r="D2130" t="str">
        <f t="shared" si="33"/>
        <v>OH - Clermont County</v>
      </c>
      <c r="E2130">
        <v>100.98139090909092</v>
      </c>
    </row>
    <row r="2131" spans="1:5" x14ac:dyDescent="0.2">
      <c r="A2131" t="s">
        <v>1673</v>
      </c>
      <c r="B2131" t="s">
        <v>812</v>
      </c>
      <c r="D2131" t="str">
        <f t="shared" si="33"/>
        <v>OH - Clinton County</v>
      </c>
      <c r="E2131">
        <v>105.50278125000003</v>
      </c>
    </row>
    <row r="2132" spans="1:5" x14ac:dyDescent="0.2">
      <c r="A2132" t="s">
        <v>1673</v>
      </c>
      <c r="B2132" t="s">
        <v>1680</v>
      </c>
      <c r="D2132" t="str">
        <f t="shared" si="33"/>
        <v>OH - Columbiana County</v>
      </c>
      <c r="E2132">
        <v>109.81612499999996</v>
      </c>
    </row>
    <row r="2133" spans="1:5" x14ac:dyDescent="0.2">
      <c r="A2133" t="s">
        <v>1673</v>
      </c>
      <c r="B2133" t="s">
        <v>1681</v>
      </c>
      <c r="D2133" t="str">
        <f t="shared" si="33"/>
        <v>OH - Coshocton County</v>
      </c>
      <c r="E2133">
        <v>109.03261764705883</v>
      </c>
    </row>
    <row r="2134" spans="1:5" x14ac:dyDescent="0.2">
      <c r="A2134" t="s">
        <v>1673</v>
      </c>
      <c r="B2134" t="s">
        <v>463</v>
      </c>
      <c r="D2134" t="str">
        <f t="shared" si="33"/>
        <v>OH - Crawford County</v>
      </c>
      <c r="E2134">
        <v>108.99863999999999</v>
      </c>
    </row>
    <row r="2135" spans="1:5" x14ac:dyDescent="0.2">
      <c r="A2135" t="s">
        <v>1673</v>
      </c>
      <c r="B2135" t="s">
        <v>1682</v>
      </c>
      <c r="D2135" t="str">
        <f t="shared" si="33"/>
        <v>OH - Cuyahoga County</v>
      </c>
      <c r="E2135">
        <v>103.59228444802589</v>
      </c>
    </row>
    <row r="2136" spans="1:5" x14ac:dyDescent="0.2">
      <c r="A2136" t="s">
        <v>1673</v>
      </c>
      <c r="B2136" t="s">
        <v>1683</v>
      </c>
      <c r="D2136" t="str">
        <f t="shared" si="33"/>
        <v>OH - Darke County</v>
      </c>
      <c r="E2136">
        <v>106.99217647058823</v>
      </c>
    </row>
    <row r="2137" spans="1:5" x14ac:dyDescent="0.2">
      <c r="A2137" t="s">
        <v>1673</v>
      </c>
      <c r="B2137" t="s">
        <v>1684</v>
      </c>
      <c r="D2137" t="str">
        <f t="shared" si="33"/>
        <v>OH - Defiance County</v>
      </c>
      <c r="E2137">
        <v>106.09325</v>
      </c>
    </row>
    <row r="2138" spans="1:5" x14ac:dyDescent="0.2">
      <c r="A2138" t="s">
        <v>1673</v>
      </c>
      <c r="B2138" t="s">
        <v>814</v>
      </c>
      <c r="D2138" t="str">
        <f t="shared" si="33"/>
        <v>OH - Delaware County</v>
      </c>
      <c r="E2138">
        <v>85.253577464788734</v>
      </c>
    </row>
    <row r="2139" spans="1:5" x14ac:dyDescent="0.2">
      <c r="A2139" t="s">
        <v>1673</v>
      </c>
      <c r="B2139" t="s">
        <v>1651</v>
      </c>
      <c r="D2139" t="str">
        <f t="shared" si="33"/>
        <v>OH - Erie County</v>
      </c>
      <c r="E2139">
        <v>103.04312499999997</v>
      </c>
    </row>
    <row r="2140" spans="1:5" x14ac:dyDescent="0.2">
      <c r="A2140" t="s">
        <v>1673</v>
      </c>
      <c r="B2140" t="s">
        <v>620</v>
      </c>
      <c r="D2140" t="str">
        <f t="shared" si="33"/>
        <v>OH - Fairfield County</v>
      </c>
      <c r="E2140">
        <v>101.73655555555554</v>
      </c>
    </row>
    <row r="2141" spans="1:5" x14ac:dyDescent="0.2">
      <c r="A2141" t="s">
        <v>1673</v>
      </c>
      <c r="B2141" t="s">
        <v>394</v>
      </c>
      <c r="D2141" t="str">
        <f t="shared" si="33"/>
        <v>OH - Fayette County</v>
      </c>
      <c r="E2141">
        <v>107.94842307692309</v>
      </c>
    </row>
    <row r="2142" spans="1:5" x14ac:dyDescent="0.2">
      <c r="A2142" t="s">
        <v>1673</v>
      </c>
      <c r="B2142" t="s">
        <v>395</v>
      </c>
      <c r="D2142" t="str">
        <f t="shared" si="33"/>
        <v>OH - Franklin County</v>
      </c>
      <c r="E2142">
        <v>102.73998068181824</v>
      </c>
    </row>
    <row r="2143" spans="1:5" x14ac:dyDescent="0.2">
      <c r="A2143" t="s">
        <v>1673</v>
      </c>
      <c r="B2143" t="s">
        <v>469</v>
      </c>
      <c r="D2143" t="str">
        <f t="shared" si="33"/>
        <v>OH - Fulton County</v>
      </c>
      <c r="E2143">
        <v>103.33393548387096</v>
      </c>
    </row>
    <row r="2144" spans="1:5" x14ac:dyDescent="0.2">
      <c r="A2144" t="s">
        <v>1673</v>
      </c>
      <c r="B2144" t="s">
        <v>1685</v>
      </c>
      <c r="D2144" t="str">
        <f t="shared" si="33"/>
        <v>OH - Gallia County</v>
      </c>
      <c r="E2144">
        <v>110.56463999999998</v>
      </c>
    </row>
    <row r="2145" spans="1:5" x14ac:dyDescent="0.2">
      <c r="A2145" t="s">
        <v>1673</v>
      </c>
      <c r="B2145" t="s">
        <v>1686</v>
      </c>
      <c r="D2145" t="str">
        <f t="shared" si="33"/>
        <v>OH - Geauga County</v>
      </c>
      <c r="E2145">
        <v>90.740181818181796</v>
      </c>
    </row>
    <row r="2146" spans="1:5" x14ac:dyDescent="0.2">
      <c r="A2146" t="s">
        <v>1673</v>
      </c>
      <c r="B2146" t="s">
        <v>397</v>
      </c>
      <c r="D2146" t="str">
        <f t="shared" si="33"/>
        <v>OH - Greene County</v>
      </c>
      <c r="E2146">
        <v>101.23888235294116</v>
      </c>
    </row>
    <row r="2147" spans="1:5" x14ac:dyDescent="0.2">
      <c r="A2147" t="s">
        <v>1673</v>
      </c>
      <c r="B2147" t="s">
        <v>1687</v>
      </c>
      <c r="D2147" t="str">
        <f t="shared" si="33"/>
        <v>OH - Guernsey County</v>
      </c>
      <c r="E2147">
        <v>112.38129729729731</v>
      </c>
    </row>
    <row r="2148" spans="1:5" x14ac:dyDescent="0.2">
      <c r="A2148" t="s">
        <v>1673</v>
      </c>
      <c r="B2148" t="s">
        <v>652</v>
      </c>
      <c r="D2148" t="str">
        <f t="shared" si="33"/>
        <v>OH - Hamilton County</v>
      </c>
      <c r="E2148">
        <v>100.70263748289997</v>
      </c>
    </row>
    <row r="2149" spans="1:5" x14ac:dyDescent="0.2">
      <c r="A2149" t="s">
        <v>1673</v>
      </c>
      <c r="B2149" t="s">
        <v>736</v>
      </c>
      <c r="D2149" t="str">
        <f t="shared" si="33"/>
        <v>OH - Hancock County</v>
      </c>
      <c r="E2149">
        <v>103.8568153846154</v>
      </c>
    </row>
    <row r="2150" spans="1:5" x14ac:dyDescent="0.2">
      <c r="A2150" t="s">
        <v>1673</v>
      </c>
      <c r="B2150" t="s">
        <v>821</v>
      </c>
      <c r="D2150" t="str">
        <f t="shared" si="33"/>
        <v>OH - Hardin County</v>
      </c>
      <c r="E2150">
        <v>109.94213793103448</v>
      </c>
    </row>
    <row r="2151" spans="1:5" x14ac:dyDescent="0.2">
      <c r="A2151" t="s">
        <v>1673</v>
      </c>
      <c r="B2151" t="s">
        <v>822</v>
      </c>
      <c r="D2151" t="str">
        <f t="shared" si="33"/>
        <v>OH - Harrison County</v>
      </c>
      <c r="E2151">
        <v>113.19458823529413</v>
      </c>
    </row>
    <row r="2152" spans="1:5" x14ac:dyDescent="0.2">
      <c r="A2152" t="s">
        <v>1673</v>
      </c>
      <c r="B2152" t="s">
        <v>399</v>
      </c>
      <c r="D2152" t="str">
        <f t="shared" si="33"/>
        <v>OH - Henry County</v>
      </c>
      <c r="E2152">
        <v>106.43303571428568</v>
      </c>
    </row>
    <row r="2153" spans="1:5" x14ac:dyDescent="0.2">
      <c r="A2153" t="s">
        <v>1673</v>
      </c>
      <c r="B2153" t="s">
        <v>1688</v>
      </c>
      <c r="D2153" t="str">
        <f t="shared" si="33"/>
        <v>OH - Highland County</v>
      </c>
      <c r="E2153">
        <v>108.94937142857141</v>
      </c>
    </row>
    <row r="2154" spans="1:5" x14ac:dyDescent="0.2">
      <c r="A2154" t="s">
        <v>1673</v>
      </c>
      <c r="B2154" t="s">
        <v>1689</v>
      </c>
      <c r="D2154" t="str">
        <f t="shared" si="33"/>
        <v>OH - Hocking County</v>
      </c>
      <c r="E2154">
        <v>109.31475</v>
      </c>
    </row>
    <row r="2155" spans="1:5" x14ac:dyDescent="0.2">
      <c r="A2155" t="s">
        <v>1673</v>
      </c>
      <c r="B2155" t="s">
        <v>658</v>
      </c>
      <c r="D2155" t="str">
        <f t="shared" si="33"/>
        <v>OH - Holmes County</v>
      </c>
      <c r="E2155">
        <v>105.76759090909091</v>
      </c>
    </row>
    <row r="2156" spans="1:5" x14ac:dyDescent="0.2">
      <c r="A2156" t="s">
        <v>1673</v>
      </c>
      <c r="B2156" t="s">
        <v>1228</v>
      </c>
      <c r="D2156" t="str">
        <f t="shared" si="33"/>
        <v>OH - Huron County</v>
      </c>
      <c r="E2156">
        <v>106.18291836734693</v>
      </c>
    </row>
    <row r="2157" spans="1:5" x14ac:dyDescent="0.2">
      <c r="A2157" t="s">
        <v>1673</v>
      </c>
      <c r="B2157" t="s">
        <v>401</v>
      </c>
      <c r="D2157" t="str">
        <f t="shared" si="33"/>
        <v>OH - Jackson County</v>
      </c>
      <c r="E2157">
        <v>111.492</v>
      </c>
    </row>
    <row r="2158" spans="1:5" x14ac:dyDescent="0.2">
      <c r="A2158" t="s">
        <v>1673</v>
      </c>
      <c r="B2158" t="s">
        <v>402</v>
      </c>
      <c r="D2158" t="str">
        <f t="shared" si="33"/>
        <v>OH - Jefferson County</v>
      </c>
      <c r="E2158">
        <v>112.56223943661978</v>
      </c>
    </row>
    <row r="2159" spans="1:5" x14ac:dyDescent="0.2">
      <c r="A2159" t="s">
        <v>1673</v>
      </c>
      <c r="B2159" t="s">
        <v>908</v>
      </c>
      <c r="D2159" t="str">
        <f t="shared" si="33"/>
        <v>OH - Knox County</v>
      </c>
      <c r="E2159">
        <v>107.10684782608696</v>
      </c>
    </row>
    <row r="2160" spans="1:5" x14ac:dyDescent="0.2">
      <c r="A2160" t="s">
        <v>1673</v>
      </c>
      <c r="B2160" t="s">
        <v>524</v>
      </c>
      <c r="D2160" t="str">
        <f t="shared" si="33"/>
        <v>OH - Lake County</v>
      </c>
      <c r="E2160">
        <v>98.35186666666668</v>
      </c>
    </row>
    <row r="2161" spans="1:5" x14ac:dyDescent="0.2">
      <c r="A2161" t="s">
        <v>1673</v>
      </c>
      <c r="B2161" t="s">
        <v>405</v>
      </c>
      <c r="D2161" t="str">
        <f t="shared" si="33"/>
        <v>OH - Lawrence County</v>
      </c>
      <c r="E2161">
        <v>112.2781034482759</v>
      </c>
    </row>
    <row r="2162" spans="1:5" x14ac:dyDescent="0.2">
      <c r="A2162" t="s">
        <v>1673</v>
      </c>
      <c r="B2162" t="s">
        <v>1690</v>
      </c>
      <c r="D2162" t="str">
        <f t="shared" si="33"/>
        <v>OH - Licking County</v>
      </c>
      <c r="E2162">
        <v>103.46022321428568</v>
      </c>
    </row>
    <row r="2163" spans="1:5" x14ac:dyDescent="0.2">
      <c r="A2163" t="s">
        <v>1673</v>
      </c>
      <c r="B2163" t="s">
        <v>481</v>
      </c>
      <c r="D2163" t="str">
        <f t="shared" si="33"/>
        <v>OH - Logan County</v>
      </c>
      <c r="E2163">
        <v>107.17272972972974</v>
      </c>
    </row>
    <row r="2164" spans="1:5" x14ac:dyDescent="0.2">
      <c r="A2164" t="s">
        <v>1673</v>
      </c>
      <c r="B2164" t="s">
        <v>1691</v>
      </c>
      <c r="D2164" t="str">
        <f t="shared" si="33"/>
        <v>OH - Lorain County</v>
      </c>
      <c r="E2164">
        <v>103.2779851485148</v>
      </c>
    </row>
    <row r="2165" spans="1:5" x14ac:dyDescent="0.2">
      <c r="A2165" t="s">
        <v>1673</v>
      </c>
      <c r="B2165" t="s">
        <v>829</v>
      </c>
      <c r="D2165" t="str">
        <f t="shared" si="33"/>
        <v>OH - Lucas County</v>
      </c>
      <c r="E2165">
        <v>107.07568309859158</v>
      </c>
    </row>
    <row r="2166" spans="1:5" x14ac:dyDescent="0.2">
      <c r="A2166" t="s">
        <v>1673</v>
      </c>
      <c r="B2166" t="s">
        <v>410</v>
      </c>
      <c r="D2166" t="str">
        <f t="shared" si="33"/>
        <v>OH - Madison County</v>
      </c>
      <c r="E2166">
        <v>102.81134482758623</v>
      </c>
    </row>
    <row r="2167" spans="1:5" x14ac:dyDescent="0.2">
      <c r="A2167" t="s">
        <v>1673</v>
      </c>
      <c r="B2167" t="s">
        <v>1692</v>
      </c>
      <c r="D2167" t="str">
        <f t="shared" si="33"/>
        <v>OH - Mahoning County</v>
      </c>
      <c r="E2167">
        <v>110.7445242290749</v>
      </c>
    </row>
    <row r="2168" spans="1:5" x14ac:dyDescent="0.2">
      <c r="A2168" t="s">
        <v>1673</v>
      </c>
      <c r="B2168" t="s">
        <v>412</v>
      </c>
      <c r="D2168" t="str">
        <f t="shared" si="33"/>
        <v>OH - Marion County</v>
      </c>
      <c r="E2168">
        <v>108.25736842105262</v>
      </c>
    </row>
    <row r="2169" spans="1:5" x14ac:dyDescent="0.2">
      <c r="A2169" t="s">
        <v>1673</v>
      </c>
      <c r="B2169" t="s">
        <v>1693</v>
      </c>
      <c r="D2169" t="str">
        <f t="shared" si="33"/>
        <v>OH - Medina County</v>
      </c>
      <c r="E2169">
        <v>96.618118811881203</v>
      </c>
    </row>
    <row r="2170" spans="1:5" x14ac:dyDescent="0.2">
      <c r="A2170" t="s">
        <v>1673</v>
      </c>
      <c r="B2170" t="s">
        <v>1694</v>
      </c>
      <c r="D2170" t="str">
        <f t="shared" si="33"/>
        <v>OH - Meigs County</v>
      </c>
      <c r="E2170">
        <v>113.86475999999999</v>
      </c>
    </row>
    <row r="2171" spans="1:5" x14ac:dyDescent="0.2">
      <c r="A2171" t="s">
        <v>1673</v>
      </c>
      <c r="B2171" t="s">
        <v>918</v>
      </c>
      <c r="D2171" t="str">
        <f t="shared" si="33"/>
        <v>OH - Mercer County</v>
      </c>
      <c r="E2171">
        <v>105.47602941176469</v>
      </c>
    </row>
    <row r="2172" spans="1:5" x14ac:dyDescent="0.2">
      <c r="A2172" t="s">
        <v>1673</v>
      </c>
      <c r="B2172" t="s">
        <v>953</v>
      </c>
      <c r="D2172" t="str">
        <f t="shared" si="33"/>
        <v>OH - Miami County</v>
      </c>
      <c r="E2172">
        <v>103.57114285714286</v>
      </c>
    </row>
    <row r="2173" spans="1:5" x14ac:dyDescent="0.2">
      <c r="A2173" t="s">
        <v>1673</v>
      </c>
      <c r="B2173" t="s">
        <v>415</v>
      </c>
      <c r="D2173" t="str">
        <f t="shared" si="33"/>
        <v>OH - Monroe County</v>
      </c>
      <c r="E2173">
        <v>113.03381250000001</v>
      </c>
    </row>
    <row r="2174" spans="1:5" x14ac:dyDescent="0.2">
      <c r="A2174" t="s">
        <v>1673</v>
      </c>
      <c r="B2174" t="s">
        <v>416</v>
      </c>
      <c r="D2174" t="str">
        <f t="shared" si="33"/>
        <v>OH - Montgomery County</v>
      </c>
      <c r="E2174">
        <v>106.42302173913049</v>
      </c>
    </row>
    <row r="2175" spans="1:5" x14ac:dyDescent="0.2">
      <c r="A2175" t="s">
        <v>1673</v>
      </c>
      <c r="B2175" t="s">
        <v>417</v>
      </c>
      <c r="D2175" t="str">
        <f t="shared" si="33"/>
        <v>OH - Morgan County</v>
      </c>
      <c r="E2175">
        <v>112.6411875</v>
      </c>
    </row>
    <row r="2176" spans="1:5" x14ac:dyDescent="0.2">
      <c r="A2176" t="s">
        <v>1673</v>
      </c>
      <c r="B2176" t="s">
        <v>1695</v>
      </c>
      <c r="D2176" t="str">
        <f t="shared" si="33"/>
        <v>OH - Morrow County</v>
      </c>
      <c r="E2176">
        <v>105.61912499999998</v>
      </c>
    </row>
    <row r="2177" spans="1:5" x14ac:dyDescent="0.2">
      <c r="A2177" t="s">
        <v>1673</v>
      </c>
      <c r="B2177" t="s">
        <v>1696</v>
      </c>
      <c r="D2177" t="str">
        <f t="shared" si="33"/>
        <v>OH - Muskingum County</v>
      </c>
      <c r="E2177">
        <v>109.22040000000003</v>
      </c>
    </row>
    <row r="2178" spans="1:5" x14ac:dyDescent="0.2">
      <c r="A2178" t="s">
        <v>1673</v>
      </c>
      <c r="B2178" t="s">
        <v>954</v>
      </c>
      <c r="D2178" t="str">
        <f t="shared" si="33"/>
        <v>OH - Noble County</v>
      </c>
      <c r="E2178">
        <v>111.93599999999998</v>
      </c>
    </row>
    <row r="2179" spans="1:5" x14ac:dyDescent="0.2">
      <c r="A2179" t="s">
        <v>1673</v>
      </c>
      <c r="B2179" t="s">
        <v>1018</v>
      </c>
      <c r="D2179" t="str">
        <f t="shared" ref="D2179:D2242" si="34">A2179&amp;" - "&amp;B2179</f>
        <v>OH - Ottawa County</v>
      </c>
      <c r="E2179">
        <v>101.86846153846153</v>
      </c>
    </row>
    <row r="2180" spans="1:5" x14ac:dyDescent="0.2">
      <c r="A2180" t="s">
        <v>1673</v>
      </c>
      <c r="B2180" t="s">
        <v>758</v>
      </c>
      <c r="D2180" t="str">
        <f t="shared" si="34"/>
        <v>OH - Paulding County</v>
      </c>
      <c r="E2180">
        <v>108.96200000000002</v>
      </c>
    </row>
    <row r="2181" spans="1:5" x14ac:dyDescent="0.2">
      <c r="A2181" t="s">
        <v>1673</v>
      </c>
      <c r="B2181" t="s">
        <v>418</v>
      </c>
      <c r="D2181" t="str">
        <f t="shared" si="34"/>
        <v>OH - Perry County</v>
      </c>
      <c r="E2181">
        <v>110.3623448275862</v>
      </c>
    </row>
    <row r="2182" spans="1:5" x14ac:dyDescent="0.2">
      <c r="A2182" t="s">
        <v>1673</v>
      </c>
      <c r="B2182" t="s">
        <v>1697</v>
      </c>
      <c r="D2182" t="str">
        <f t="shared" si="34"/>
        <v>OH - Pickaway County</v>
      </c>
      <c r="E2182">
        <v>104.32063636363634</v>
      </c>
    </row>
    <row r="2183" spans="1:5" x14ac:dyDescent="0.2">
      <c r="A2183" t="s">
        <v>1673</v>
      </c>
      <c r="B2183" t="s">
        <v>420</v>
      </c>
      <c r="D2183" t="str">
        <f t="shared" si="34"/>
        <v>OH - Pike County</v>
      </c>
      <c r="E2183">
        <v>109.96895454545452</v>
      </c>
    </row>
    <row r="2184" spans="1:5" x14ac:dyDescent="0.2">
      <c r="A2184" t="s">
        <v>1673</v>
      </c>
      <c r="B2184" t="s">
        <v>1698</v>
      </c>
      <c r="D2184" t="str">
        <f t="shared" si="34"/>
        <v>OH - Portage County</v>
      </c>
      <c r="E2184">
        <v>101.32910999999999</v>
      </c>
    </row>
    <row r="2185" spans="1:5" x14ac:dyDescent="0.2">
      <c r="A2185" t="s">
        <v>1673</v>
      </c>
      <c r="B2185" t="s">
        <v>1699</v>
      </c>
      <c r="D2185" t="str">
        <f t="shared" si="34"/>
        <v>OH - Preble County</v>
      </c>
      <c r="E2185">
        <v>106.01890909090909</v>
      </c>
    </row>
    <row r="2186" spans="1:5" x14ac:dyDescent="0.2">
      <c r="A2186" t="s">
        <v>1673</v>
      </c>
      <c r="B2186" t="s">
        <v>673</v>
      </c>
      <c r="D2186" t="str">
        <f t="shared" si="34"/>
        <v>OH - Putnam County</v>
      </c>
      <c r="E2186">
        <v>104.88733333333332</v>
      </c>
    </row>
    <row r="2187" spans="1:5" x14ac:dyDescent="0.2">
      <c r="A2187" t="s">
        <v>1673</v>
      </c>
      <c r="B2187" t="s">
        <v>923</v>
      </c>
      <c r="D2187" t="str">
        <f t="shared" si="34"/>
        <v>OH - Richland County</v>
      </c>
      <c r="E2187">
        <v>107.25635106382978</v>
      </c>
    </row>
    <row r="2188" spans="1:5" x14ac:dyDescent="0.2">
      <c r="A2188" t="s">
        <v>1673</v>
      </c>
      <c r="B2188" t="s">
        <v>1700</v>
      </c>
      <c r="D2188" t="str">
        <f t="shared" si="34"/>
        <v>OH - Ross County</v>
      </c>
      <c r="E2188">
        <v>107.62171428571428</v>
      </c>
    </row>
    <row r="2189" spans="1:5" x14ac:dyDescent="0.2">
      <c r="A2189" t="s">
        <v>1673</v>
      </c>
      <c r="B2189" t="s">
        <v>1701</v>
      </c>
      <c r="D2189" t="str">
        <f t="shared" si="34"/>
        <v>OH - Sandusky County</v>
      </c>
      <c r="E2189">
        <v>106.56206557377051</v>
      </c>
    </row>
    <row r="2190" spans="1:5" x14ac:dyDescent="0.2">
      <c r="A2190" t="s">
        <v>1673</v>
      </c>
      <c r="B2190" t="s">
        <v>1702</v>
      </c>
      <c r="D2190" t="str">
        <f t="shared" si="34"/>
        <v>OH - Scioto County</v>
      </c>
      <c r="E2190">
        <v>113.37369230769228</v>
      </c>
    </row>
    <row r="2191" spans="1:5" x14ac:dyDescent="0.2">
      <c r="A2191" t="s">
        <v>1673</v>
      </c>
      <c r="B2191" t="s">
        <v>1666</v>
      </c>
      <c r="D2191" t="str">
        <f t="shared" si="34"/>
        <v>OH - Seneca County</v>
      </c>
      <c r="E2191">
        <v>108.33694736842112</v>
      </c>
    </row>
    <row r="2192" spans="1:5" x14ac:dyDescent="0.2">
      <c r="A2192" t="s">
        <v>1673</v>
      </c>
      <c r="B2192" t="s">
        <v>424</v>
      </c>
      <c r="D2192" t="str">
        <f t="shared" si="34"/>
        <v>OH - Shelby County</v>
      </c>
      <c r="E2192">
        <v>104.63636842105265</v>
      </c>
    </row>
    <row r="2193" spans="1:5" x14ac:dyDescent="0.2">
      <c r="A2193" t="s">
        <v>1673</v>
      </c>
      <c r="B2193" t="s">
        <v>927</v>
      </c>
      <c r="D2193" t="str">
        <f t="shared" si="34"/>
        <v>OH - Stark County</v>
      </c>
      <c r="E2193">
        <v>105.63345348837213</v>
      </c>
    </row>
    <row r="2194" spans="1:5" x14ac:dyDescent="0.2">
      <c r="A2194" t="s">
        <v>1673</v>
      </c>
      <c r="B2194" t="s">
        <v>616</v>
      </c>
      <c r="D2194" t="str">
        <f t="shared" si="34"/>
        <v>OH - Summit County</v>
      </c>
      <c r="E2194">
        <v>104.06413207547176</v>
      </c>
    </row>
    <row r="2195" spans="1:5" x14ac:dyDescent="0.2">
      <c r="A2195" t="s">
        <v>1673</v>
      </c>
      <c r="B2195" t="s">
        <v>1703</v>
      </c>
      <c r="D2195" t="str">
        <f t="shared" si="34"/>
        <v>OH - Trumbull County</v>
      </c>
      <c r="E2195">
        <v>108.19764179104479</v>
      </c>
    </row>
    <row r="2196" spans="1:5" x14ac:dyDescent="0.2">
      <c r="A2196" t="s">
        <v>1673</v>
      </c>
      <c r="B2196" t="s">
        <v>1704</v>
      </c>
      <c r="D2196" t="str">
        <f t="shared" si="34"/>
        <v>OH - Tuscarawas County</v>
      </c>
      <c r="E2196">
        <v>108.23353246753244</v>
      </c>
    </row>
    <row r="2197" spans="1:5" x14ac:dyDescent="0.2">
      <c r="A2197" t="s">
        <v>1673</v>
      </c>
      <c r="B2197" t="s">
        <v>502</v>
      </c>
      <c r="D2197" t="str">
        <f t="shared" si="34"/>
        <v>OH - Union County</v>
      </c>
      <c r="E2197">
        <v>99.53965384615384</v>
      </c>
    </row>
    <row r="2198" spans="1:5" x14ac:dyDescent="0.2">
      <c r="A2198" t="s">
        <v>1673</v>
      </c>
      <c r="B2198" t="s">
        <v>1705</v>
      </c>
      <c r="D2198" t="str">
        <f t="shared" si="34"/>
        <v>OH - Van Wert County</v>
      </c>
      <c r="E2198">
        <v>108.747</v>
      </c>
    </row>
    <row r="2199" spans="1:5" x14ac:dyDescent="0.2">
      <c r="A2199" t="s">
        <v>1673</v>
      </c>
      <c r="B2199" t="s">
        <v>1706</v>
      </c>
      <c r="D2199" t="str">
        <f t="shared" si="34"/>
        <v>OH - Vinton County</v>
      </c>
      <c r="E2199">
        <v>112.7805</v>
      </c>
    </row>
    <row r="2200" spans="1:5" x14ac:dyDescent="0.2">
      <c r="A2200" t="s">
        <v>1673</v>
      </c>
      <c r="B2200" t="s">
        <v>785</v>
      </c>
      <c r="D2200" t="str">
        <f t="shared" si="34"/>
        <v>OH - Warren County</v>
      </c>
      <c r="E2200">
        <v>96.696719999999999</v>
      </c>
    </row>
    <row r="2201" spans="1:5" x14ac:dyDescent="0.2">
      <c r="A2201" t="s">
        <v>1673</v>
      </c>
      <c r="B2201" t="s">
        <v>430</v>
      </c>
      <c r="D2201" t="str">
        <f t="shared" si="34"/>
        <v>OH - Washington County</v>
      </c>
      <c r="E2201">
        <v>109.36469387755101</v>
      </c>
    </row>
    <row r="2202" spans="1:5" x14ac:dyDescent="0.2">
      <c r="A2202" t="s">
        <v>1673</v>
      </c>
      <c r="B2202" t="s">
        <v>786</v>
      </c>
      <c r="D2202" t="str">
        <f t="shared" si="34"/>
        <v>OH - Wayne County</v>
      </c>
      <c r="E2202">
        <v>104.52038823529413</v>
      </c>
    </row>
    <row r="2203" spans="1:5" x14ac:dyDescent="0.2">
      <c r="A2203" t="s">
        <v>1673</v>
      </c>
      <c r="B2203" t="s">
        <v>1544</v>
      </c>
      <c r="D2203" t="str">
        <f t="shared" si="34"/>
        <v>OH - Williams County</v>
      </c>
      <c r="E2203">
        <v>107.41500000000001</v>
      </c>
    </row>
    <row r="2204" spans="1:5" x14ac:dyDescent="0.2">
      <c r="A2204" t="s">
        <v>1673</v>
      </c>
      <c r="B2204" t="s">
        <v>1707</v>
      </c>
      <c r="D2204" t="str">
        <f t="shared" si="34"/>
        <v>OH - Wood County</v>
      </c>
      <c r="E2204">
        <v>101.2074069767442</v>
      </c>
    </row>
    <row r="2205" spans="1:5" x14ac:dyDescent="0.2">
      <c r="A2205" t="s">
        <v>1673</v>
      </c>
      <c r="B2205" t="s">
        <v>1708</v>
      </c>
      <c r="D2205" t="str">
        <f t="shared" si="34"/>
        <v>OH - Wyandot County</v>
      </c>
      <c r="E2205">
        <v>107.89772727272725</v>
      </c>
    </row>
    <row r="2206" spans="1:5" x14ac:dyDescent="0.2">
      <c r="A2206" t="s">
        <v>1709</v>
      </c>
      <c r="B2206" t="s">
        <v>800</v>
      </c>
      <c r="D2206" t="str">
        <f t="shared" si="34"/>
        <v>OK - Adair County</v>
      </c>
      <c r="E2206">
        <v>116.38468421052633</v>
      </c>
    </row>
    <row r="2207" spans="1:5" x14ac:dyDescent="0.2">
      <c r="A2207" t="s">
        <v>1709</v>
      </c>
      <c r="B2207" t="s">
        <v>1710</v>
      </c>
      <c r="D2207" t="str">
        <f t="shared" si="34"/>
        <v>OK - Alfalfa County</v>
      </c>
      <c r="E2207">
        <v>117.6606</v>
      </c>
    </row>
    <row r="2208" spans="1:5" x14ac:dyDescent="0.2">
      <c r="A2208" t="s">
        <v>1709</v>
      </c>
      <c r="B2208" t="s">
        <v>1711</v>
      </c>
      <c r="D2208" t="str">
        <f t="shared" si="34"/>
        <v>OK - Atoka County</v>
      </c>
      <c r="E2208">
        <v>116.63700000000001</v>
      </c>
    </row>
    <row r="2209" spans="1:5" x14ac:dyDescent="0.2">
      <c r="A2209" t="s">
        <v>1709</v>
      </c>
      <c r="B2209" t="s">
        <v>1712</v>
      </c>
      <c r="D2209" t="str">
        <f t="shared" si="34"/>
        <v>OK - Beaver County</v>
      </c>
      <c r="E2209">
        <v>111.97285714285715</v>
      </c>
    </row>
    <row r="2210" spans="1:5" x14ac:dyDescent="0.2">
      <c r="A2210" t="s">
        <v>1709</v>
      </c>
      <c r="B2210" t="s">
        <v>1713</v>
      </c>
      <c r="D2210" t="str">
        <f t="shared" si="34"/>
        <v>OK - Beckham County</v>
      </c>
      <c r="E2210">
        <v>114.72029999999999</v>
      </c>
    </row>
    <row r="2211" spans="1:5" x14ac:dyDescent="0.2">
      <c r="A2211" t="s">
        <v>1709</v>
      </c>
      <c r="B2211" t="s">
        <v>858</v>
      </c>
      <c r="D2211" t="str">
        <f t="shared" si="34"/>
        <v>OK - Blaine County</v>
      </c>
      <c r="E2211">
        <v>116.04900000000002</v>
      </c>
    </row>
    <row r="2212" spans="1:5" x14ac:dyDescent="0.2">
      <c r="A2212" t="s">
        <v>1709</v>
      </c>
      <c r="B2212" t="s">
        <v>696</v>
      </c>
      <c r="D2212" t="str">
        <f t="shared" si="34"/>
        <v>OK - Bryan County</v>
      </c>
      <c r="E2212">
        <v>114.67968749999999</v>
      </c>
    </row>
    <row r="2213" spans="1:5" x14ac:dyDescent="0.2">
      <c r="A2213" t="s">
        <v>1709</v>
      </c>
      <c r="B2213" t="s">
        <v>1714</v>
      </c>
      <c r="D2213" t="str">
        <f t="shared" si="34"/>
        <v>OK - Caddo County</v>
      </c>
      <c r="E2213">
        <v>116.10075000000003</v>
      </c>
    </row>
    <row r="2214" spans="1:5" x14ac:dyDescent="0.2">
      <c r="A2214" t="s">
        <v>1709</v>
      </c>
      <c r="B2214" t="s">
        <v>1715</v>
      </c>
      <c r="D2214" t="str">
        <f t="shared" si="34"/>
        <v>OK - Canadian County</v>
      </c>
      <c r="E2214">
        <v>107.94792857142859</v>
      </c>
    </row>
    <row r="2215" spans="1:5" x14ac:dyDescent="0.2">
      <c r="A2215" t="s">
        <v>1709</v>
      </c>
      <c r="B2215" t="s">
        <v>1059</v>
      </c>
      <c r="D2215" t="str">
        <f t="shared" si="34"/>
        <v>OK - Carter County</v>
      </c>
      <c r="E2215">
        <v>113.86221428571427</v>
      </c>
    </row>
    <row r="2216" spans="1:5" x14ac:dyDescent="0.2">
      <c r="A2216" t="s">
        <v>1709</v>
      </c>
      <c r="B2216" t="s">
        <v>375</v>
      </c>
      <c r="D2216" t="str">
        <f t="shared" si="34"/>
        <v>OK - Cherokee County</v>
      </c>
      <c r="E2216">
        <v>112.90724999999999</v>
      </c>
    </row>
    <row r="2217" spans="1:5" x14ac:dyDescent="0.2">
      <c r="A2217" t="s">
        <v>1709</v>
      </c>
      <c r="B2217" t="s">
        <v>377</v>
      </c>
      <c r="D2217" t="str">
        <f t="shared" si="34"/>
        <v>OK - Choctaw County</v>
      </c>
      <c r="E2217">
        <v>117.0714705882353</v>
      </c>
    </row>
    <row r="2218" spans="1:5" x14ac:dyDescent="0.2">
      <c r="A2218" t="s">
        <v>1709</v>
      </c>
      <c r="B2218" t="s">
        <v>1716</v>
      </c>
      <c r="D2218" t="str">
        <f t="shared" si="34"/>
        <v>OK - Cimarron County</v>
      </c>
      <c r="E2218">
        <v>116.19</v>
      </c>
    </row>
    <row r="2219" spans="1:5" x14ac:dyDescent="0.2">
      <c r="A2219" t="s">
        <v>1709</v>
      </c>
      <c r="B2219" t="s">
        <v>459</v>
      </c>
      <c r="D2219" t="str">
        <f t="shared" si="34"/>
        <v>OK - Cleveland County</v>
      </c>
      <c r="E2219">
        <v>106.43808461538464</v>
      </c>
    </row>
    <row r="2220" spans="1:5" x14ac:dyDescent="0.2">
      <c r="A2220" t="s">
        <v>1709</v>
      </c>
      <c r="B2220" t="s">
        <v>1717</v>
      </c>
      <c r="D2220" t="str">
        <f t="shared" si="34"/>
        <v>OK - Coal County</v>
      </c>
      <c r="E2220">
        <v>118.07549999999999</v>
      </c>
    </row>
    <row r="2221" spans="1:5" x14ac:dyDescent="0.2">
      <c r="A2221" t="s">
        <v>1709</v>
      </c>
      <c r="B2221" t="s">
        <v>986</v>
      </c>
      <c r="D2221" t="str">
        <f t="shared" si="34"/>
        <v>OK - Comanche County</v>
      </c>
      <c r="E2221">
        <v>111.74589999999999</v>
      </c>
    </row>
    <row r="2222" spans="1:5" x14ac:dyDescent="0.2">
      <c r="A2222" t="s">
        <v>1709</v>
      </c>
      <c r="B2222" t="s">
        <v>1718</v>
      </c>
      <c r="D2222" t="str">
        <f t="shared" si="34"/>
        <v>OK - Cotton County</v>
      </c>
      <c r="E2222">
        <v>114.85012500000001</v>
      </c>
    </row>
    <row r="2223" spans="1:5" x14ac:dyDescent="0.2">
      <c r="A2223" t="s">
        <v>1709</v>
      </c>
      <c r="B2223" t="s">
        <v>1719</v>
      </c>
      <c r="D2223" t="str">
        <f t="shared" si="34"/>
        <v>OK - Craig County</v>
      </c>
      <c r="E2223">
        <v>113.85138461538462</v>
      </c>
    </row>
    <row r="2224" spans="1:5" x14ac:dyDescent="0.2">
      <c r="A2224" t="s">
        <v>1709</v>
      </c>
      <c r="B2224" t="s">
        <v>1720</v>
      </c>
      <c r="D2224" t="str">
        <f t="shared" si="34"/>
        <v>OK - Creek County</v>
      </c>
      <c r="E2224">
        <v>112.14036734693877</v>
      </c>
    </row>
    <row r="2225" spans="1:5" x14ac:dyDescent="0.2">
      <c r="A2225" t="s">
        <v>1709</v>
      </c>
      <c r="B2225" t="s">
        <v>578</v>
      </c>
      <c r="D2225" t="str">
        <f t="shared" si="34"/>
        <v>OK - Custer County</v>
      </c>
      <c r="E2225">
        <v>112.84568181818182</v>
      </c>
    </row>
    <row r="2226" spans="1:5" x14ac:dyDescent="0.2">
      <c r="A2226" t="s">
        <v>1709</v>
      </c>
      <c r="B2226" t="s">
        <v>814</v>
      </c>
      <c r="D2226" t="str">
        <f t="shared" si="34"/>
        <v>OK - Delaware County</v>
      </c>
      <c r="E2226">
        <v>110.87515384615384</v>
      </c>
    </row>
    <row r="2227" spans="1:5" x14ac:dyDescent="0.2">
      <c r="A2227" t="s">
        <v>1709</v>
      </c>
      <c r="B2227" t="s">
        <v>1721</v>
      </c>
      <c r="D2227" t="str">
        <f t="shared" si="34"/>
        <v>OK - Dewey County</v>
      </c>
      <c r="E2227">
        <v>116.64300000000001</v>
      </c>
    </row>
    <row r="2228" spans="1:5" x14ac:dyDescent="0.2">
      <c r="A2228" t="s">
        <v>1709</v>
      </c>
      <c r="B2228" t="s">
        <v>990</v>
      </c>
      <c r="D2228" t="str">
        <f t="shared" si="34"/>
        <v>OK - Ellis County</v>
      </c>
      <c r="E2228">
        <v>116.75057142857143</v>
      </c>
    </row>
    <row r="2229" spans="1:5" x14ac:dyDescent="0.2">
      <c r="A2229" t="s">
        <v>1709</v>
      </c>
      <c r="B2229" t="s">
        <v>587</v>
      </c>
      <c r="D2229" t="str">
        <f t="shared" si="34"/>
        <v>OK - Garfield County</v>
      </c>
      <c r="E2229">
        <v>112.98440000000004</v>
      </c>
    </row>
    <row r="2230" spans="1:5" x14ac:dyDescent="0.2">
      <c r="A2230" t="s">
        <v>1709</v>
      </c>
      <c r="B2230" t="s">
        <v>1722</v>
      </c>
      <c r="D2230" t="str">
        <f t="shared" si="34"/>
        <v>OK - Garvin County</v>
      </c>
      <c r="E2230">
        <v>115.3128214285714</v>
      </c>
    </row>
    <row r="2231" spans="1:5" x14ac:dyDescent="0.2">
      <c r="A2231" t="s">
        <v>1709</v>
      </c>
      <c r="B2231" t="s">
        <v>732</v>
      </c>
      <c r="D2231" t="str">
        <f t="shared" si="34"/>
        <v>OK - Grady County</v>
      </c>
      <c r="E2231">
        <v>113.88336585365852</v>
      </c>
    </row>
    <row r="2232" spans="1:5" x14ac:dyDescent="0.2">
      <c r="A2232" t="s">
        <v>1709</v>
      </c>
      <c r="B2232" t="s">
        <v>471</v>
      </c>
      <c r="D2232" t="str">
        <f t="shared" si="34"/>
        <v>OK - Grant County</v>
      </c>
      <c r="E2232">
        <v>116.226</v>
      </c>
    </row>
    <row r="2233" spans="1:5" x14ac:dyDescent="0.2">
      <c r="A2233" t="s">
        <v>1709</v>
      </c>
      <c r="B2233" t="s">
        <v>1723</v>
      </c>
      <c r="D2233" t="str">
        <f t="shared" si="34"/>
        <v>OK - Greer County</v>
      </c>
      <c r="E2233">
        <v>118.0365</v>
      </c>
    </row>
    <row r="2234" spans="1:5" x14ac:dyDescent="0.2">
      <c r="A2234" t="s">
        <v>1709</v>
      </c>
      <c r="B2234" t="s">
        <v>1724</v>
      </c>
      <c r="D2234" t="str">
        <f t="shared" si="34"/>
        <v>OK - Harmon County</v>
      </c>
      <c r="E2234">
        <v>118.6335</v>
      </c>
    </row>
    <row r="2235" spans="1:5" x14ac:dyDescent="0.2">
      <c r="A2235" t="s">
        <v>1709</v>
      </c>
      <c r="B2235" t="s">
        <v>998</v>
      </c>
      <c r="D2235" t="str">
        <f t="shared" si="34"/>
        <v>OK - Harper County</v>
      </c>
      <c r="E2235">
        <v>114.83459999999999</v>
      </c>
    </row>
    <row r="2236" spans="1:5" x14ac:dyDescent="0.2">
      <c r="A2236" t="s">
        <v>1709</v>
      </c>
      <c r="B2236" t="s">
        <v>1000</v>
      </c>
      <c r="D2236" t="str">
        <f t="shared" si="34"/>
        <v>OK - Haskell County</v>
      </c>
      <c r="E2236">
        <v>116.90369999999999</v>
      </c>
    </row>
    <row r="2237" spans="1:5" x14ac:dyDescent="0.2">
      <c r="A2237" t="s">
        <v>1709</v>
      </c>
      <c r="B2237" t="s">
        <v>1725</v>
      </c>
      <c r="D2237" t="str">
        <f t="shared" si="34"/>
        <v>OK - Hughes County</v>
      </c>
      <c r="E2237">
        <v>117.98035714285716</v>
      </c>
    </row>
    <row r="2238" spans="1:5" x14ac:dyDescent="0.2">
      <c r="A2238" t="s">
        <v>1709</v>
      </c>
      <c r="B2238" t="s">
        <v>401</v>
      </c>
      <c r="D2238" t="str">
        <f t="shared" si="34"/>
        <v>OK - Jackson County</v>
      </c>
      <c r="E2238">
        <v>113.04626086956523</v>
      </c>
    </row>
    <row r="2239" spans="1:5" x14ac:dyDescent="0.2">
      <c r="A2239" t="s">
        <v>1709</v>
      </c>
      <c r="B2239" t="s">
        <v>402</v>
      </c>
      <c r="D2239" t="str">
        <f t="shared" si="34"/>
        <v>OK - Jefferson County</v>
      </c>
      <c r="E2239">
        <v>117.55928571428571</v>
      </c>
    </row>
    <row r="2240" spans="1:5" x14ac:dyDescent="0.2">
      <c r="A2240" t="s">
        <v>1709</v>
      </c>
      <c r="B2240" t="s">
        <v>1482</v>
      </c>
      <c r="D2240" t="str">
        <f t="shared" si="34"/>
        <v>OK - Johnston County</v>
      </c>
      <c r="E2240">
        <v>116.99345454545454</v>
      </c>
    </row>
    <row r="2241" spans="1:5" x14ac:dyDescent="0.2">
      <c r="A2241" t="s">
        <v>1709</v>
      </c>
      <c r="B2241" t="s">
        <v>1726</v>
      </c>
      <c r="D2241" t="str">
        <f t="shared" si="34"/>
        <v>OK - Kay County</v>
      </c>
      <c r="E2241">
        <v>114.30042857142854</v>
      </c>
    </row>
    <row r="2242" spans="1:5" x14ac:dyDescent="0.2">
      <c r="A2242" t="s">
        <v>1709</v>
      </c>
      <c r="B2242" t="s">
        <v>1727</v>
      </c>
      <c r="D2242" t="str">
        <f t="shared" si="34"/>
        <v>OK - Kingfisher County</v>
      </c>
      <c r="E2242">
        <v>111.63845454545456</v>
      </c>
    </row>
    <row r="2243" spans="1:5" x14ac:dyDescent="0.2">
      <c r="A2243" t="s">
        <v>1709</v>
      </c>
      <c r="B2243" t="s">
        <v>593</v>
      </c>
      <c r="D2243" t="str">
        <f t="shared" ref="D2243:D2306" si="35">A2243&amp;" - "&amp;B2243</f>
        <v>OK - Kiowa County</v>
      </c>
      <c r="E2243">
        <v>117.05700000000002</v>
      </c>
    </row>
    <row r="2244" spans="1:5" x14ac:dyDescent="0.2">
      <c r="A2244" t="s">
        <v>1709</v>
      </c>
      <c r="B2244" t="s">
        <v>1728</v>
      </c>
      <c r="D2244" t="str">
        <f t="shared" si="35"/>
        <v>OK - Latimer County</v>
      </c>
      <c r="E2244">
        <v>116.41499999999999</v>
      </c>
    </row>
    <row r="2245" spans="1:5" x14ac:dyDescent="0.2">
      <c r="A2245" t="s">
        <v>1709</v>
      </c>
      <c r="B2245" t="s">
        <v>1729</v>
      </c>
      <c r="D2245" t="str">
        <f t="shared" si="35"/>
        <v>OK - Le Flore County</v>
      </c>
      <c r="E2245">
        <v>115.29402631578949</v>
      </c>
    </row>
    <row r="2246" spans="1:5" x14ac:dyDescent="0.2">
      <c r="A2246" t="s">
        <v>1709</v>
      </c>
      <c r="B2246" t="s">
        <v>479</v>
      </c>
      <c r="D2246" t="str">
        <f t="shared" si="35"/>
        <v>OK - Lincoln County</v>
      </c>
      <c r="E2246">
        <v>113.81025</v>
      </c>
    </row>
    <row r="2247" spans="1:5" x14ac:dyDescent="0.2">
      <c r="A2247" t="s">
        <v>1709</v>
      </c>
      <c r="B2247" t="s">
        <v>481</v>
      </c>
      <c r="D2247" t="str">
        <f t="shared" si="35"/>
        <v>OK - Logan County</v>
      </c>
      <c r="E2247">
        <v>111.37032000000001</v>
      </c>
    </row>
    <row r="2248" spans="1:5" x14ac:dyDescent="0.2">
      <c r="A2248" t="s">
        <v>1709</v>
      </c>
      <c r="B2248" t="s">
        <v>1730</v>
      </c>
      <c r="D2248" t="str">
        <f t="shared" si="35"/>
        <v>OK - Love County</v>
      </c>
      <c r="E2248">
        <v>113.53050000000002</v>
      </c>
    </row>
    <row r="2249" spans="1:5" x14ac:dyDescent="0.2">
      <c r="A2249" t="s">
        <v>1709</v>
      </c>
      <c r="B2249" t="s">
        <v>1731</v>
      </c>
      <c r="D2249" t="str">
        <f t="shared" si="35"/>
        <v>OK - McClain County</v>
      </c>
      <c r="E2249">
        <v>109.80045</v>
      </c>
    </row>
    <row r="2250" spans="1:5" x14ac:dyDescent="0.2">
      <c r="A2250" t="s">
        <v>1709</v>
      </c>
      <c r="B2250" t="s">
        <v>1732</v>
      </c>
      <c r="D2250" t="str">
        <f t="shared" si="35"/>
        <v>OK - McCurtain County</v>
      </c>
      <c r="E2250">
        <v>116.86078124999999</v>
      </c>
    </row>
    <row r="2251" spans="1:5" x14ac:dyDescent="0.2">
      <c r="A2251" t="s">
        <v>1709</v>
      </c>
      <c r="B2251" t="s">
        <v>751</v>
      </c>
      <c r="D2251" t="str">
        <f t="shared" si="35"/>
        <v>OK - McIntosh County</v>
      </c>
      <c r="E2251">
        <v>114.26399999999995</v>
      </c>
    </row>
    <row r="2252" spans="1:5" x14ac:dyDescent="0.2">
      <c r="A2252" t="s">
        <v>1709</v>
      </c>
      <c r="B2252" t="s">
        <v>1733</v>
      </c>
      <c r="D2252" t="str">
        <f t="shared" si="35"/>
        <v>OK - Major County</v>
      </c>
      <c r="E2252">
        <v>114.264</v>
      </c>
    </row>
    <row r="2253" spans="1:5" x14ac:dyDescent="0.2">
      <c r="A2253" t="s">
        <v>1709</v>
      </c>
      <c r="B2253" t="s">
        <v>413</v>
      </c>
      <c r="D2253" t="str">
        <f t="shared" si="35"/>
        <v>OK - Marshall County</v>
      </c>
      <c r="E2253">
        <v>115.05027272727271</v>
      </c>
    </row>
    <row r="2254" spans="1:5" x14ac:dyDescent="0.2">
      <c r="A2254" t="s">
        <v>1709</v>
      </c>
      <c r="B2254" t="s">
        <v>1734</v>
      </c>
      <c r="D2254" t="str">
        <f t="shared" si="35"/>
        <v>OK - Mayes County</v>
      </c>
      <c r="E2254">
        <v>112.19951612903225</v>
      </c>
    </row>
    <row r="2255" spans="1:5" x14ac:dyDescent="0.2">
      <c r="A2255" t="s">
        <v>1709</v>
      </c>
      <c r="B2255" t="s">
        <v>754</v>
      </c>
      <c r="D2255" t="str">
        <f t="shared" si="35"/>
        <v>OK - Murray County</v>
      </c>
      <c r="E2255">
        <v>114.00428571428571</v>
      </c>
    </row>
    <row r="2256" spans="1:5" x14ac:dyDescent="0.2">
      <c r="A2256" t="s">
        <v>1709</v>
      </c>
      <c r="B2256" t="s">
        <v>1735</v>
      </c>
      <c r="D2256" t="str">
        <f t="shared" si="35"/>
        <v>OK - Muskogee County</v>
      </c>
      <c r="E2256">
        <v>114.477</v>
      </c>
    </row>
    <row r="2257" spans="1:5" x14ac:dyDescent="0.2">
      <c r="A2257" t="s">
        <v>1709</v>
      </c>
      <c r="B2257" t="s">
        <v>954</v>
      </c>
      <c r="D2257" t="str">
        <f t="shared" si="35"/>
        <v>OK - Noble County</v>
      </c>
      <c r="E2257">
        <v>112.99581818181818</v>
      </c>
    </row>
    <row r="2258" spans="1:5" x14ac:dyDescent="0.2">
      <c r="A2258" t="s">
        <v>1709</v>
      </c>
      <c r="B2258" t="s">
        <v>1736</v>
      </c>
      <c r="D2258" t="str">
        <f t="shared" si="35"/>
        <v>OK - Nowata County</v>
      </c>
      <c r="E2258">
        <v>115.52249999999999</v>
      </c>
    </row>
    <row r="2259" spans="1:5" x14ac:dyDescent="0.2">
      <c r="A2259" t="s">
        <v>1709</v>
      </c>
      <c r="B2259" t="s">
        <v>1737</v>
      </c>
      <c r="D2259" t="str">
        <f t="shared" si="35"/>
        <v>OK - Okfuskee County</v>
      </c>
      <c r="E2259">
        <v>116.89061538461539</v>
      </c>
    </row>
    <row r="2260" spans="1:5" x14ac:dyDescent="0.2">
      <c r="A2260" t="s">
        <v>1709</v>
      </c>
      <c r="B2260" t="s">
        <v>1738</v>
      </c>
      <c r="D2260" t="str">
        <f t="shared" si="35"/>
        <v>OK - Oklahoma County</v>
      </c>
      <c r="E2260">
        <v>109.52950485436885</v>
      </c>
    </row>
    <row r="2261" spans="1:5" x14ac:dyDescent="0.2">
      <c r="A2261" t="s">
        <v>1709</v>
      </c>
      <c r="B2261" t="s">
        <v>1739</v>
      </c>
      <c r="D2261" t="str">
        <f t="shared" si="35"/>
        <v>OK - Okmulgee County</v>
      </c>
      <c r="E2261">
        <v>115.44634883720927</v>
      </c>
    </row>
    <row r="2262" spans="1:5" x14ac:dyDescent="0.2">
      <c r="A2262" t="s">
        <v>1709</v>
      </c>
      <c r="B2262" t="s">
        <v>1016</v>
      </c>
      <c r="D2262" t="str">
        <f t="shared" si="35"/>
        <v>OK - Osage County</v>
      </c>
      <c r="E2262">
        <v>112.79500000000002</v>
      </c>
    </row>
    <row r="2263" spans="1:5" x14ac:dyDescent="0.2">
      <c r="A2263" t="s">
        <v>1709</v>
      </c>
      <c r="B2263" t="s">
        <v>1018</v>
      </c>
      <c r="D2263" t="str">
        <f t="shared" si="35"/>
        <v>OK - Ottawa County</v>
      </c>
      <c r="E2263">
        <v>115.78620000000001</v>
      </c>
    </row>
    <row r="2264" spans="1:5" x14ac:dyDescent="0.2">
      <c r="A2264" t="s">
        <v>1709</v>
      </c>
      <c r="B2264" t="s">
        <v>1019</v>
      </c>
      <c r="D2264" t="str">
        <f t="shared" si="35"/>
        <v>OK - Pawnee County</v>
      </c>
      <c r="E2264">
        <v>114.21675000000003</v>
      </c>
    </row>
    <row r="2265" spans="1:5" x14ac:dyDescent="0.2">
      <c r="A2265" t="s">
        <v>1709</v>
      </c>
      <c r="B2265" t="s">
        <v>1740</v>
      </c>
      <c r="D2265" t="str">
        <f t="shared" si="35"/>
        <v>OK - Payne County</v>
      </c>
      <c r="E2265">
        <v>111.05312727272727</v>
      </c>
    </row>
    <row r="2266" spans="1:5" x14ac:dyDescent="0.2">
      <c r="A2266" t="s">
        <v>1709</v>
      </c>
      <c r="B2266" t="s">
        <v>1741</v>
      </c>
      <c r="D2266" t="str">
        <f t="shared" si="35"/>
        <v>OK - Pittsburg County</v>
      </c>
      <c r="E2266">
        <v>114.38978571428568</v>
      </c>
    </row>
    <row r="2267" spans="1:5" x14ac:dyDescent="0.2">
      <c r="A2267" t="s">
        <v>1709</v>
      </c>
      <c r="B2267" t="s">
        <v>1396</v>
      </c>
      <c r="D2267" t="str">
        <f t="shared" si="35"/>
        <v>OK - Pontotoc County</v>
      </c>
      <c r="E2267">
        <v>114.27187499999999</v>
      </c>
    </row>
    <row r="2268" spans="1:5" x14ac:dyDescent="0.2">
      <c r="A2268" t="s">
        <v>1709</v>
      </c>
      <c r="B2268" t="s">
        <v>1020</v>
      </c>
      <c r="D2268" t="str">
        <f t="shared" si="35"/>
        <v>OK - Pottawatomie County</v>
      </c>
      <c r="E2268">
        <v>113.39247272727275</v>
      </c>
    </row>
    <row r="2269" spans="1:5" x14ac:dyDescent="0.2">
      <c r="A2269" t="s">
        <v>1709</v>
      </c>
      <c r="B2269" t="s">
        <v>1742</v>
      </c>
      <c r="D2269" t="str">
        <f t="shared" si="35"/>
        <v>OK - Pushmataha County</v>
      </c>
      <c r="E2269">
        <v>117.20099999999999</v>
      </c>
    </row>
    <row r="2270" spans="1:5" x14ac:dyDescent="0.2">
      <c r="A2270" t="s">
        <v>1709</v>
      </c>
      <c r="B2270" t="s">
        <v>1743</v>
      </c>
      <c r="D2270" t="str">
        <f t="shared" si="35"/>
        <v>OK - Roger Mills County</v>
      </c>
      <c r="E2270">
        <v>116.226</v>
      </c>
    </row>
    <row r="2271" spans="1:5" x14ac:dyDescent="0.2">
      <c r="A2271" t="s">
        <v>1709</v>
      </c>
      <c r="B2271" t="s">
        <v>1744</v>
      </c>
      <c r="D2271" t="str">
        <f t="shared" si="35"/>
        <v>OK - Rogers County</v>
      </c>
      <c r="E2271">
        <v>106.2698048780488</v>
      </c>
    </row>
    <row r="2272" spans="1:5" x14ac:dyDescent="0.2">
      <c r="A2272" t="s">
        <v>1709</v>
      </c>
      <c r="B2272" t="s">
        <v>678</v>
      </c>
      <c r="D2272" t="str">
        <f t="shared" si="35"/>
        <v>OK - Seminole County</v>
      </c>
      <c r="E2272">
        <v>116.76857142857145</v>
      </c>
    </row>
    <row r="2273" spans="1:5" x14ac:dyDescent="0.2">
      <c r="A2273" t="s">
        <v>1709</v>
      </c>
      <c r="B2273" t="s">
        <v>1745</v>
      </c>
      <c r="D2273" t="str">
        <f t="shared" si="35"/>
        <v>OK - Sequoyah County</v>
      </c>
      <c r="E2273">
        <v>114.03400000000001</v>
      </c>
    </row>
    <row r="2274" spans="1:5" x14ac:dyDescent="0.2">
      <c r="A2274" t="s">
        <v>1709</v>
      </c>
      <c r="B2274" t="s">
        <v>768</v>
      </c>
      <c r="D2274" t="str">
        <f t="shared" si="35"/>
        <v>OK - Stephens County</v>
      </c>
      <c r="E2274">
        <v>114.00202702702703</v>
      </c>
    </row>
    <row r="2275" spans="1:5" x14ac:dyDescent="0.2">
      <c r="A2275" t="s">
        <v>1709</v>
      </c>
      <c r="B2275" t="s">
        <v>1369</v>
      </c>
      <c r="D2275" t="str">
        <f t="shared" si="35"/>
        <v>OK - Texas County</v>
      </c>
      <c r="E2275">
        <v>110.37105000000001</v>
      </c>
    </row>
    <row r="2276" spans="1:5" x14ac:dyDescent="0.2">
      <c r="A2276" t="s">
        <v>1709</v>
      </c>
      <c r="B2276" t="s">
        <v>1746</v>
      </c>
      <c r="D2276" t="str">
        <f t="shared" si="35"/>
        <v>OK - Tillman County</v>
      </c>
      <c r="E2276">
        <v>118.6164</v>
      </c>
    </row>
    <row r="2277" spans="1:5" x14ac:dyDescent="0.2">
      <c r="A2277" t="s">
        <v>1709</v>
      </c>
      <c r="B2277" t="s">
        <v>1747</v>
      </c>
      <c r="D2277" t="str">
        <f t="shared" si="35"/>
        <v>OK - Tulsa County</v>
      </c>
      <c r="E2277">
        <v>106.3778487804878</v>
      </c>
    </row>
    <row r="2278" spans="1:5" x14ac:dyDescent="0.2">
      <c r="A2278" t="s">
        <v>1709</v>
      </c>
      <c r="B2278" t="s">
        <v>1748</v>
      </c>
      <c r="D2278" t="str">
        <f t="shared" si="35"/>
        <v>OK - Wagoner County</v>
      </c>
      <c r="E2278">
        <v>107.4949024390244</v>
      </c>
    </row>
    <row r="2279" spans="1:5" x14ac:dyDescent="0.2">
      <c r="A2279" t="s">
        <v>1709</v>
      </c>
      <c r="B2279" t="s">
        <v>430</v>
      </c>
      <c r="D2279" t="str">
        <f t="shared" si="35"/>
        <v>OK - Washington County</v>
      </c>
      <c r="E2279">
        <v>111.49363636363638</v>
      </c>
    </row>
    <row r="2280" spans="1:5" x14ac:dyDescent="0.2">
      <c r="A2280" t="s">
        <v>1709</v>
      </c>
      <c r="B2280" t="s">
        <v>1749</v>
      </c>
      <c r="D2280" t="str">
        <f t="shared" si="35"/>
        <v>OK - Washita County</v>
      </c>
      <c r="E2280">
        <v>115.98099999999999</v>
      </c>
    </row>
    <row r="2281" spans="1:5" x14ac:dyDescent="0.2">
      <c r="A2281" t="s">
        <v>1709</v>
      </c>
      <c r="B2281" t="s">
        <v>1750</v>
      </c>
      <c r="D2281" t="str">
        <f t="shared" si="35"/>
        <v>OK - Woods County</v>
      </c>
      <c r="E2281">
        <v>114.63</v>
      </c>
    </row>
    <row r="2282" spans="1:5" x14ac:dyDescent="0.2">
      <c r="A2282" t="s">
        <v>1709</v>
      </c>
      <c r="B2282" t="s">
        <v>1751</v>
      </c>
      <c r="D2282" t="str">
        <f t="shared" si="35"/>
        <v>OK - Woodward County</v>
      </c>
      <c r="E2282">
        <v>112.74514285714287</v>
      </c>
    </row>
    <row r="2283" spans="1:5" x14ac:dyDescent="0.2">
      <c r="A2283" t="s">
        <v>1752</v>
      </c>
      <c r="B2283" t="s">
        <v>636</v>
      </c>
      <c r="D2283" t="str">
        <f t="shared" si="35"/>
        <v>OR - Baker County</v>
      </c>
      <c r="E2283">
        <v>109.0477894736842</v>
      </c>
    </row>
    <row r="2284" spans="1:5" x14ac:dyDescent="0.2">
      <c r="A2284" t="s">
        <v>1752</v>
      </c>
      <c r="B2284" t="s">
        <v>453</v>
      </c>
      <c r="D2284" t="str">
        <f t="shared" si="35"/>
        <v>OR - Benton County</v>
      </c>
      <c r="E2284">
        <v>96.911296875000005</v>
      </c>
    </row>
    <row r="2285" spans="1:5" x14ac:dyDescent="0.2">
      <c r="A2285" t="s">
        <v>1752</v>
      </c>
      <c r="B2285" t="s">
        <v>1753</v>
      </c>
      <c r="D2285" t="str">
        <f t="shared" si="35"/>
        <v>OR - Clackamas County</v>
      </c>
      <c r="E2285">
        <v>87.362606557377063</v>
      </c>
    </row>
    <row r="2286" spans="1:5" x14ac:dyDescent="0.2">
      <c r="A2286" t="s">
        <v>1752</v>
      </c>
      <c r="B2286" t="s">
        <v>1754</v>
      </c>
      <c r="D2286" t="str">
        <f t="shared" si="35"/>
        <v>OR - Clatsop County</v>
      </c>
      <c r="E2286">
        <v>98.192675675675673</v>
      </c>
    </row>
    <row r="2287" spans="1:5" x14ac:dyDescent="0.2">
      <c r="A2287" t="s">
        <v>1752</v>
      </c>
      <c r="B2287" t="s">
        <v>460</v>
      </c>
      <c r="D2287" t="str">
        <f t="shared" si="35"/>
        <v>OR - Columbia County</v>
      </c>
      <c r="E2287">
        <v>97.012216216216203</v>
      </c>
    </row>
    <row r="2288" spans="1:5" x14ac:dyDescent="0.2">
      <c r="A2288" t="s">
        <v>1752</v>
      </c>
      <c r="B2288" t="s">
        <v>1589</v>
      </c>
      <c r="D2288" t="str">
        <f t="shared" si="35"/>
        <v>OR - Coos County</v>
      </c>
      <c r="E2288">
        <v>106.12149230769229</v>
      </c>
    </row>
    <row r="2289" spans="1:5" x14ac:dyDescent="0.2">
      <c r="A2289" t="s">
        <v>1752</v>
      </c>
      <c r="B2289" t="s">
        <v>1755</v>
      </c>
      <c r="D2289" t="str">
        <f t="shared" si="35"/>
        <v>OR - Crook County</v>
      </c>
      <c r="E2289">
        <v>105.50981250000001</v>
      </c>
    </row>
    <row r="2290" spans="1:5" x14ac:dyDescent="0.2">
      <c r="A2290" t="s">
        <v>1752</v>
      </c>
      <c r="B2290" t="s">
        <v>1610</v>
      </c>
      <c r="D2290" t="str">
        <f t="shared" si="35"/>
        <v>OR - Curry County</v>
      </c>
      <c r="E2290">
        <v>101.3979375</v>
      </c>
    </row>
    <row r="2291" spans="1:5" x14ac:dyDescent="0.2">
      <c r="A2291" t="s">
        <v>1752</v>
      </c>
      <c r="B2291" t="s">
        <v>1756</v>
      </c>
      <c r="D2291" t="str">
        <f t="shared" si="35"/>
        <v>OR - Deschutes County</v>
      </c>
      <c r="E2291">
        <v>96.926082352941179</v>
      </c>
    </row>
    <row r="2292" spans="1:5" x14ac:dyDescent="0.2">
      <c r="A2292" t="s">
        <v>1752</v>
      </c>
      <c r="B2292" t="s">
        <v>582</v>
      </c>
      <c r="D2292" t="str">
        <f t="shared" si="35"/>
        <v>OR - Douglas County</v>
      </c>
      <c r="E2292">
        <v>105.19140659340657</v>
      </c>
    </row>
    <row r="2293" spans="1:5" x14ac:dyDescent="0.2">
      <c r="A2293" t="s">
        <v>1752</v>
      </c>
      <c r="B2293" t="s">
        <v>1757</v>
      </c>
      <c r="D2293" t="str">
        <f t="shared" si="35"/>
        <v>OR - Gilliam County</v>
      </c>
      <c r="E2293">
        <v>110.09399999999999</v>
      </c>
    </row>
    <row r="2294" spans="1:5" x14ac:dyDescent="0.2">
      <c r="A2294" t="s">
        <v>1752</v>
      </c>
      <c r="B2294" t="s">
        <v>471</v>
      </c>
      <c r="D2294" t="str">
        <f t="shared" si="35"/>
        <v>OR - Grant County</v>
      </c>
      <c r="E2294">
        <v>110.66800000000001</v>
      </c>
    </row>
    <row r="2295" spans="1:5" x14ac:dyDescent="0.2">
      <c r="A2295" t="s">
        <v>1752</v>
      </c>
      <c r="B2295" t="s">
        <v>1758</v>
      </c>
      <c r="D2295" t="str">
        <f t="shared" si="35"/>
        <v>OR - Harney County</v>
      </c>
      <c r="E2295">
        <v>109.57275</v>
      </c>
    </row>
    <row r="2296" spans="1:5" x14ac:dyDescent="0.2">
      <c r="A2296" t="s">
        <v>1752</v>
      </c>
      <c r="B2296" t="s">
        <v>1759</v>
      </c>
      <c r="D2296" t="str">
        <f t="shared" si="35"/>
        <v>OR - Hood River County</v>
      </c>
      <c r="E2296">
        <v>98.380894736842095</v>
      </c>
    </row>
    <row r="2297" spans="1:5" x14ac:dyDescent="0.2">
      <c r="A2297" t="s">
        <v>1752</v>
      </c>
      <c r="B2297" t="s">
        <v>401</v>
      </c>
      <c r="D2297" t="str">
        <f t="shared" si="35"/>
        <v>OR - Jackson County</v>
      </c>
      <c r="E2297">
        <v>98.256416666666709</v>
      </c>
    </row>
    <row r="2298" spans="1:5" x14ac:dyDescent="0.2">
      <c r="A2298" t="s">
        <v>1752</v>
      </c>
      <c r="B2298" t="s">
        <v>402</v>
      </c>
      <c r="D2298" t="str">
        <f t="shared" si="35"/>
        <v>OR - Jefferson County</v>
      </c>
      <c r="E2298">
        <v>104.49720000000001</v>
      </c>
    </row>
    <row r="2299" spans="1:5" x14ac:dyDescent="0.2">
      <c r="A2299" t="s">
        <v>1752</v>
      </c>
      <c r="B2299" t="s">
        <v>1760</v>
      </c>
      <c r="D2299" t="str">
        <f t="shared" si="35"/>
        <v>OR - Josephine County</v>
      </c>
      <c r="E2299">
        <v>103.77305660377358</v>
      </c>
    </row>
    <row r="2300" spans="1:5" x14ac:dyDescent="0.2">
      <c r="A2300" t="s">
        <v>1752</v>
      </c>
      <c r="B2300" t="s">
        <v>1761</v>
      </c>
      <c r="D2300" t="str">
        <f t="shared" si="35"/>
        <v>OR - Klamath County</v>
      </c>
      <c r="E2300">
        <v>108.9983382352941</v>
      </c>
    </row>
    <row r="2301" spans="1:5" x14ac:dyDescent="0.2">
      <c r="A2301" t="s">
        <v>1752</v>
      </c>
      <c r="B2301" t="s">
        <v>524</v>
      </c>
      <c r="D2301" t="str">
        <f t="shared" si="35"/>
        <v>OR - Lake County</v>
      </c>
      <c r="E2301">
        <v>111.16099999999999</v>
      </c>
    </row>
    <row r="2302" spans="1:5" x14ac:dyDescent="0.2">
      <c r="A2302" t="s">
        <v>1752</v>
      </c>
      <c r="B2302" t="s">
        <v>1006</v>
      </c>
      <c r="D2302" t="str">
        <f t="shared" si="35"/>
        <v>OR - Lane County</v>
      </c>
      <c r="E2302">
        <v>99.287999999999968</v>
      </c>
    </row>
    <row r="2303" spans="1:5" x14ac:dyDescent="0.2">
      <c r="A2303" t="s">
        <v>1752</v>
      </c>
      <c r="B2303" t="s">
        <v>479</v>
      </c>
      <c r="D2303" t="str">
        <f t="shared" si="35"/>
        <v>OR - Lincoln County</v>
      </c>
      <c r="E2303">
        <v>99.675749999999979</v>
      </c>
    </row>
    <row r="2304" spans="1:5" x14ac:dyDescent="0.2">
      <c r="A2304" t="s">
        <v>1752</v>
      </c>
      <c r="B2304" t="s">
        <v>827</v>
      </c>
      <c r="D2304" t="str">
        <f t="shared" si="35"/>
        <v>OR - Linn County</v>
      </c>
      <c r="E2304">
        <v>101.43931034482756</v>
      </c>
    </row>
    <row r="2305" spans="1:5" x14ac:dyDescent="0.2">
      <c r="A2305" t="s">
        <v>1752</v>
      </c>
      <c r="B2305" t="s">
        <v>1762</v>
      </c>
      <c r="D2305" t="str">
        <f t="shared" si="35"/>
        <v>OR - Malheur County</v>
      </c>
      <c r="E2305">
        <v>109.47818181818184</v>
      </c>
    </row>
    <row r="2306" spans="1:5" x14ac:dyDescent="0.2">
      <c r="A2306" t="s">
        <v>1752</v>
      </c>
      <c r="B2306" t="s">
        <v>412</v>
      </c>
      <c r="D2306" t="str">
        <f t="shared" si="35"/>
        <v>OR - Marion County</v>
      </c>
      <c r="E2306">
        <v>99.695836956521717</v>
      </c>
    </row>
    <row r="2307" spans="1:5" x14ac:dyDescent="0.2">
      <c r="A2307" t="s">
        <v>1752</v>
      </c>
      <c r="B2307" t="s">
        <v>1695</v>
      </c>
      <c r="D2307" t="str">
        <f t="shared" ref="D2307:D2370" si="36">A2307&amp;" - "&amp;B2307</f>
        <v>OR - Morrow County</v>
      </c>
      <c r="E2307">
        <v>107.80199999999999</v>
      </c>
    </row>
    <row r="2308" spans="1:5" x14ac:dyDescent="0.2">
      <c r="A2308" t="s">
        <v>1752</v>
      </c>
      <c r="B2308" t="s">
        <v>1763</v>
      </c>
      <c r="D2308" t="str">
        <f t="shared" si="36"/>
        <v>OR - Multnomah County</v>
      </c>
      <c r="E2308">
        <v>93.59603149606302</v>
      </c>
    </row>
    <row r="2309" spans="1:5" x14ac:dyDescent="0.2">
      <c r="A2309" t="s">
        <v>1752</v>
      </c>
      <c r="B2309" t="s">
        <v>490</v>
      </c>
      <c r="D2309" t="str">
        <f t="shared" si="36"/>
        <v>OR - Polk County</v>
      </c>
      <c r="E2309">
        <v>99.1540975609756</v>
      </c>
    </row>
    <row r="2310" spans="1:5" x14ac:dyDescent="0.2">
      <c r="A2310" t="s">
        <v>1752</v>
      </c>
      <c r="B2310" t="s">
        <v>1031</v>
      </c>
      <c r="D2310" t="str">
        <f t="shared" si="36"/>
        <v>OR - Sherman County</v>
      </c>
      <c r="E2310">
        <v>109.851</v>
      </c>
    </row>
    <row r="2311" spans="1:5" x14ac:dyDescent="0.2">
      <c r="A2311" t="s">
        <v>1752</v>
      </c>
      <c r="B2311" t="s">
        <v>1764</v>
      </c>
      <c r="D2311" t="str">
        <f t="shared" si="36"/>
        <v>OR - Tillamook County</v>
      </c>
      <c r="E2311">
        <v>99.031178571428569</v>
      </c>
    </row>
    <row r="2312" spans="1:5" x14ac:dyDescent="0.2">
      <c r="A2312" t="s">
        <v>1752</v>
      </c>
      <c r="B2312" t="s">
        <v>1765</v>
      </c>
      <c r="D2312" t="str">
        <f t="shared" si="36"/>
        <v>OR - Umatilla County</v>
      </c>
      <c r="E2312">
        <v>105.26117910447761</v>
      </c>
    </row>
    <row r="2313" spans="1:5" x14ac:dyDescent="0.2">
      <c r="A2313" t="s">
        <v>1752</v>
      </c>
      <c r="B2313" t="s">
        <v>502</v>
      </c>
      <c r="D2313" t="str">
        <f t="shared" si="36"/>
        <v>OR - Union County</v>
      </c>
      <c r="E2313">
        <v>105.66932142857142</v>
      </c>
    </row>
    <row r="2314" spans="1:5" x14ac:dyDescent="0.2">
      <c r="A2314" t="s">
        <v>1752</v>
      </c>
      <c r="B2314" t="s">
        <v>1766</v>
      </c>
      <c r="D2314" t="str">
        <f t="shared" si="36"/>
        <v>OR - Wallowa County</v>
      </c>
      <c r="E2314">
        <v>102.25710000000001</v>
      </c>
    </row>
    <row r="2315" spans="1:5" x14ac:dyDescent="0.2">
      <c r="A2315" t="s">
        <v>1752</v>
      </c>
      <c r="B2315" t="s">
        <v>1767</v>
      </c>
      <c r="D2315" t="str">
        <f t="shared" si="36"/>
        <v>OR - Wasco County</v>
      </c>
      <c r="E2315">
        <v>104.34968181818181</v>
      </c>
    </row>
    <row r="2316" spans="1:5" x14ac:dyDescent="0.2">
      <c r="A2316" t="s">
        <v>1752</v>
      </c>
      <c r="B2316" t="s">
        <v>430</v>
      </c>
      <c r="D2316" t="str">
        <f t="shared" si="36"/>
        <v>OR - Washington County</v>
      </c>
      <c r="E2316">
        <v>89.766686440678015</v>
      </c>
    </row>
    <row r="2317" spans="1:5" x14ac:dyDescent="0.2">
      <c r="A2317" t="s">
        <v>1752</v>
      </c>
      <c r="B2317" t="s">
        <v>788</v>
      </c>
      <c r="D2317" t="str">
        <f t="shared" si="36"/>
        <v>OR - Wheeler County</v>
      </c>
      <c r="E2317">
        <v>112.455</v>
      </c>
    </row>
    <row r="2318" spans="1:5" x14ac:dyDescent="0.2">
      <c r="A2318" t="s">
        <v>1752</v>
      </c>
      <c r="B2318" t="s">
        <v>1768</v>
      </c>
      <c r="D2318" t="str">
        <f t="shared" si="36"/>
        <v>OR - Yamhill County</v>
      </c>
      <c r="E2318">
        <v>95.999282608695708</v>
      </c>
    </row>
    <row r="2319" spans="1:5" x14ac:dyDescent="0.2">
      <c r="A2319" t="s">
        <v>1769</v>
      </c>
      <c r="B2319" t="s">
        <v>565</v>
      </c>
      <c r="D2319" t="str">
        <f t="shared" si="36"/>
        <v>PA - Adams County</v>
      </c>
      <c r="E2319">
        <v>103.21116666666667</v>
      </c>
    </row>
    <row r="2320" spans="1:5" x14ac:dyDescent="0.2">
      <c r="A2320" t="s">
        <v>1769</v>
      </c>
      <c r="B2320" t="s">
        <v>1770</v>
      </c>
      <c r="D2320" t="str">
        <f t="shared" si="36"/>
        <v>PA - Allegheny County</v>
      </c>
      <c r="E2320">
        <v>106.40173508137431</v>
      </c>
    </row>
    <row r="2321" spans="1:5" x14ac:dyDescent="0.2">
      <c r="A2321" t="s">
        <v>1769</v>
      </c>
      <c r="B2321" t="s">
        <v>1771</v>
      </c>
      <c r="D2321" t="str">
        <f t="shared" si="36"/>
        <v>PA - Armstrong County</v>
      </c>
      <c r="E2321">
        <v>112.28095588235298</v>
      </c>
    </row>
    <row r="2322" spans="1:5" x14ac:dyDescent="0.2">
      <c r="A2322" t="s">
        <v>1769</v>
      </c>
      <c r="B2322" t="s">
        <v>1712</v>
      </c>
      <c r="D2322" t="str">
        <f t="shared" si="36"/>
        <v>PA - Beaver County</v>
      </c>
      <c r="E2322">
        <v>108.2637642857142</v>
      </c>
    </row>
    <row r="2323" spans="1:5" x14ac:dyDescent="0.2">
      <c r="A2323" t="s">
        <v>1769</v>
      </c>
      <c r="B2323" t="s">
        <v>1772</v>
      </c>
      <c r="D2323" t="str">
        <f t="shared" si="36"/>
        <v>PA - Bedford County</v>
      </c>
      <c r="E2323">
        <v>109.94207142857141</v>
      </c>
    </row>
    <row r="2324" spans="1:5" x14ac:dyDescent="0.2">
      <c r="A2324" t="s">
        <v>1769</v>
      </c>
      <c r="B2324" t="s">
        <v>1773</v>
      </c>
      <c r="D2324" t="str">
        <f t="shared" si="36"/>
        <v>PA - Berks County</v>
      </c>
      <c r="E2324">
        <v>104.86433840304178</v>
      </c>
    </row>
    <row r="2325" spans="1:5" x14ac:dyDescent="0.2">
      <c r="A2325" t="s">
        <v>1769</v>
      </c>
      <c r="B2325" t="s">
        <v>1774</v>
      </c>
      <c r="D2325" t="str">
        <f t="shared" si="36"/>
        <v>PA - Blair County</v>
      </c>
      <c r="E2325">
        <v>110.75621186440679</v>
      </c>
    </row>
    <row r="2326" spans="1:5" x14ac:dyDescent="0.2">
      <c r="A2326" t="s">
        <v>1769</v>
      </c>
      <c r="B2326" t="s">
        <v>638</v>
      </c>
      <c r="D2326" t="str">
        <f t="shared" si="36"/>
        <v>PA - Bradford County</v>
      </c>
      <c r="E2326">
        <v>109.79649152542372</v>
      </c>
    </row>
    <row r="2327" spans="1:5" x14ac:dyDescent="0.2">
      <c r="A2327" t="s">
        <v>1769</v>
      </c>
      <c r="B2327" t="s">
        <v>1775</v>
      </c>
      <c r="D2327" t="str">
        <f t="shared" si="36"/>
        <v>PA - Bucks County</v>
      </c>
      <c r="E2327">
        <v>92.033855614973248</v>
      </c>
    </row>
    <row r="2328" spans="1:5" x14ac:dyDescent="0.2">
      <c r="A2328" t="s">
        <v>1769</v>
      </c>
      <c r="B2328" t="s">
        <v>372</v>
      </c>
      <c r="D2328" t="str">
        <f t="shared" si="36"/>
        <v>PA - Butler County</v>
      </c>
      <c r="E2328">
        <v>102.98425000000002</v>
      </c>
    </row>
    <row r="2329" spans="1:5" x14ac:dyDescent="0.2">
      <c r="A2329" t="s">
        <v>1769</v>
      </c>
      <c r="B2329" t="s">
        <v>1776</v>
      </c>
      <c r="D2329" t="str">
        <f t="shared" si="36"/>
        <v>PA - Cambria County</v>
      </c>
      <c r="E2329">
        <v>112.55157236842103</v>
      </c>
    </row>
    <row r="2330" spans="1:5" x14ac:dyDescent="0.2">
      <c r="A2330" t="s">
        <v>1769</v>
      </c>
      <c r="B2330" t="s">
        <v>1777</v>
      </c>
      <c r="D2330" t="str">
        <f t="shared" si="36"/>
        <v>PA - Cameron County</v>
      </c>
      <c r="E2330">
        <v>112.7865</v>
      </c>
    </row>
    <row r="2331" spans="1:5" x14ac:dyDescent="0.2">
      <c r="A2331" t="s">
        <v>1769</v>
      </c>
      <c r="B2331" t="s">
        <v>1413</v>
      </c>
      <c r="D2331" t="str">
        <f t="shared" si="36"/>
        <v>PA - Carbon County</v>
      </c>
      <c r="E2331">
        <v>108.75374999999998</v>
      </c>
    </row>
    <row r="2332" spans="1:5" x14ac:dyDescent="0.2">
      <c r="A2332" t="s">
        <v>1769</v>
      </c>
      <c r="B2332" t="s">
        <v>1778</v>
      </c>
      <c r="D2332" t="str">
        <f t="shared" si="36"/>
        <v>PA - Centre County</v>
      </c>
      <c r="E2332">
        <v>103.24616129032265</v>
      </c>
    </row>
    <row r="2333" spans="1:5" x14ac:dyDescent="0.2">
      <c r="A2333" t="s">
        <v>1769</v>
      </c>
      <c r="B2333" t="s">
        <v>1779</v>
      </c>
      <c r="D2333" t="str">
        <f t="shared" si="36"/>
        <v>PA - Chester County</v>
      </c>
      <c r="E2333">
        <v>88.028559183673465</v>
      </c>
    </row>
    <row r="2334" spans="1:5" x14ac:dyDescent="0.2">
      <c r="A2334" t="s">
        <v>1769</v>
      </c>
      <c r="B2334" t="s">
        <v>1780</v>
      </c>
      <c r="D2334" t="str">
        <f t="shared" si="36"/>
        <v>PA - Clarion County</v>
      </c>
      <c r="E2334">
        <v>111.18916216216216</v>
      </c>
    </row>
    <row r="2335" spans="1:5" x14ac:dyDescent="0.2">
      <c r="A2335" t="s">
        <v>1769</v>
      </c>
      <c r="B2335" t="s">
        <v>1781</v>
      </c>
      <c r="D2335" t="str">
        <f t="shared" si="36"/>
        <v>PA - Clearfield County</v>
      </c>
      <c r="E2335">
        <v>112.59814285714286</v>
      </c>
    </row>
    <row r="2336" spans="1:5" x14ac:dyDescent="0.2">
      <c r="A2336" t="s">
        <v>1769</v>
      </c>
      <c r="B2336" t="s">
        <v>812</v>
      </c>
      <c r="D2336" t="str">
        <f t="shared" si="36"/>
        <v>PA - Clinton County</v>
      </c>
      <c r="E2336">
        <v>110.81458536585365</v>
      </c>
    </row>
    <row r="2337" spans="1:5" x14ac:dyDescent="0.2">
      <c r="A2337" t="s">
        <v>1769</v>
      </c>
      <c r="B2337" t="s">
        <v>460</v>
      </c>
      <c r="D2337" t="str">
        <f t="shared" si="36"/>
        <v>PA - Columbia County</v>
      </c>
      <c r="E2337">
        <v>107.94256363636362</v>
      </c>
    </row>
    <row r="2338" spans="1:5" x14ac:dyDescent="0.2">
      <c r="A2338" t="s">
        <v>1769</v>
      </c>
      <c r="B2338" t="s">
        <v>463</v>
      </c>
      <c r="D2338" t="str">
        <f t="shared" si="36"/>
        <v>PA - Crawford County</v>
      </c>
      <c r="E2338">
        <v>110.64319354838716</v>
      </c>
    </row>
    <row r="2339" spans="1:5" x14ac:dyDescent="0.2">
      <c r="A2339" t="s">
        <v>1769</v>
      </c>
      <c r="B2339" t="s">
        <v>894</v>
      </c>
      <c r="D2339" t="str">
        <f t="shared" si="36"/>
        <v>PA - Cumberland County</v>
      </c>
      <c r="E2339">
        <v>101.92927007299267</v>
      </c>
    </row>
    <row r="2340" spans="1:5" x14ac:dyDescent="0.2">
      <c r="A2340" t="s">
        <v>1769</v>
      </c>
      <c r="B2340" t="s">
        <v>1782</v>
      </c>
      <c r="D2340" t="str">
        <f t="shared" si="36"/>
        <v>PA - Dauphin County</v>
      </c>
      <c r="E2340">
        <v>105.64284816753928</v>
      </c>
    </row>
    <row r="2341" spans="1:5" x14ac:dyDescent="0.2">
      <c r="A2341" t="s">
        <v>1769</v>
      </c>
      <c r="B2341" t="s">
        <v>814</v>
      </c>
      <c r="D2341" t="str">
        <f t="shared" si="36"/>
        <v>PA - Delaware County</v>
      </c>
      <c r="E2341">
        <v>96.84187012987006</v>
      </c>
    </row>
    <row r="2342" spans="1:5" x14ac:dyDescent="0.2">
      <c r="A2342" t="s">
        <v>1769</v>
      </c>
      <c r="B2342" t="s">
        <v>989</v>
      </c>
      <c r="D2342" t="str">
        <f t="shared" si="36"/>
        <v>PA - Elk County</v>
      </c>
      <c r="E2342">
        <v>109.49721428571426</v>
      </c>
    </row>
    <row r="2343" spans="1:5" x14ac:dyDescent="0.2">
      <c r="A2343" t="s">
        <v>1769</v>
      </c>
      <c r="B2343" t="s">
        <v>1651</v>
      </c>
      <c r="D2343" t="str">
        <f t="shared" si="36"/>
        <v>PA - Erie County</v>
      </c>
      <c r="E2343">
        <v>107.17242857142858</v>
      </c>
    </row>
    <row r="2344" spans="1:5" x14ac:dyDescent="0.2">
      <c r="A2344" t="s">
        <v>1769</v>
      </c>
      <c r="B2344" t="s">
        <v>394</v>
      </c>
      <c r="D2344" t="str">
        <f t="shared" si="36"/>
        <v>PA - Fayette County</v>
      </c>
      <c r="E2344">
        <v>112.92846428571428</v>
      </c>
    </row>
    <row r="2345" spans="1:5" x14ac:dyDescent="0.2">
      <c r="A2345" t="s">
        <v>1769</v>
      </c>
      <c r="B2345" t="s">
        <v>1783</v>
      </c>
      <c r="D2345" t="str">
        <f t="shared" si="36"/>
        <v>PA - Forest County</v>
      </c>
      <c r="E2345">
        <v>114.19919999999999</v>
      </c>
    </row>
    <row r="2346" spans="1:5" x14ac:dyDescent="0.2">
      <c r="A2346" t="s">
        <v>1769</v>
      </c>
      <c r="B2346" t="s">
        <v>395</v>
      </c>
      <c r="D2346" t="str">
        <f t="shared" si="36"/>
        <v>PA - Franklin County</v>
      </c>
      <c r="E2346">
        <v>105.83039325842695</v>
      </c>
    </row>
    <row r="2347" spans="1:5" x14ac:dyDescent="0.2">
      <c r="A2347" t="s">
        <v>1769</v>
      </c>
      <c r="B2347" t="s">
        <v>469</v>
      </c>
      <c r="D2347" t="str">
        <f t="shared" si="36"/>
        <v>PA - Fulton County</v>
      </c>
      <c r="E2347">
        <v>109.15281818181819</v>
      </c>
    </row>
    <row r="2348" spans="1:5" x14ac:dyDescent="0.2">
      <c r="A2348" t="s">
        <v>1769</v>
      </c>
      <c r="B2348" t="s">
        <v>397</v>
      </c>
      <c r="D2348" t="str">
        <f t="shared" si="36"/>
        <v>PA - Greene County</v>
      </c>
      <c r="E2348">
        <v>112.79456756756753</v>
      </c>
    </row>
    <row r="2349" spans="1:5" x14ac:dyDescent="0.2">
      <c r="A2349" t="s">
        <v>1769</v>
      </c>
      <c r="B2349" t="s">
        <v>1784</v>
      </c>
      <c r="D2349" t="str">
        <f t="shared" si="36"/>
        <v>PA - Huntingdon County</v>
      </c>
      <c r="E2349">
        <v>111.1217441860465</v>
      </c>
    </row>
    <row r="2350" spans="1:5" x14ac:dyDescent="0.2">
      <c r="A2350" t="s">
        <v>1769</v>
      </c>
      <c r="B2350" t="s">
        <v>1785</v>
      </c>
      <c r="D2350" t="str">
        <f t="shared" si="36"/>
        <v>PA - Indiana County</v>
      </c>
      <c r="E2350">
        <v>109.08494366197185</v>
      </c>
    </row>
    <row r="2351" spans="1:5" x14ac:dyDescent="0.2">
      <c r="A2351" t="s">
        <v>1769</v>
      </c>
      <c r="B2351" t="s">
        <v>402</v>
      </c>
      <c r="D2351" t="str">
        <f t="shared" si="36"/>
        <v>PA - Jefferson County</v>
      </c>
      <c r="E2351">
        <v>112.90089130434782</v>
      </c>
    </row>
    <row r="2352" spans="1:5" x14ac:dyDescent="0.2">
      <c r="A2352" t="s">
        <v>1769</v>
      </c>
      <c r="B2352" t="s">
        <v>1786</v>
      </c>
      <c r="D2352" t="str">
        <f t="shared" si="36"/>
        <v>PA - Juniata County</v>
      </c>
      <c r="E2352">
        <v>108.77589473684212</v>
      </c>
    </row>
    <row r="2353" spans="1:5" x14ac:dyDescent="0.2">
      <c r="A2353" t="s">
        <v>1769</v>
      </c>
      <c r="B2353" t="s">
        <v>1787</v>
      </c>
      <c r="D2353" t="str">
        <f t="shared" si="36"/>
        <v>PA - Lackawanna County</v>
      </c>
      <c r="E2353">
        <v>106.84518461538462</v>
      </c>
    </row>
    <row r="2354" spans="1:5" x14ac:dyDescent="0.2">
      <c r="A2354" t="s">
        <v>1769</v>
      </c>
      <c r="B2354" t="s">
        <v>1571</v>
      </c>
      <c r="D2354" t="str">
        <f t="shared" si="36"/>
        <v>PA - Lancaster County</v>
      </c>
      <c r="E2354">
        <v>101.8912712933755</v>
      </c>
    </row>
    <row r="2355" spans="1:5" x14ac:dyDescent="0.2">
      <c r="A2355" t="s">
        <v>1769</v>
      </c>
      <c r="B2355" t="s">
        <v>405</v>
      </c>
      <c r="D2355" t="str">
        <f t="shared" si="36"/>
        <v>PA - Lawrence County</v>
      </c>
      <c r="E2355">
        <v>109.32796153846152</v>
      </c>
    </row>
    <row r="2356" spans="1:5" x14ac:dyDescent="0.2">
      <c r="A2356" t="s">
        <v>1769</v>
      </c>
      <c r="B2356" t="s">
        <v>1788</v>
      </c>
      <c r="D2356" t="str">
        <f t="shared" si="36"/>
        <v>PA - Lebanon County</v>
      </c>
      <c r="E2356">
        <v>105.41424705882355</v>
      </c>
    </row>
    <row r="2357" spans="1:5" x14ac:dyDescent="0.2">
      <c r="A2357" t="s">
        <v>1769</v>
      </c>
      <c r="B2357" t="s">
        <v>1789</v>
      </c>
      <c r="D2357" t="str">
        <f t="shared" si="36"/>
        <v>PA - Lehigh County</v>
      </c>
      <c r="E2357">
        <v>102.86069491525426</v>
      </c>
    </row>
    <row r="2358" spans="1:5" x14ac:dyDescent="0.2">
      <c r="A2358" t="s">
        <v>1769</v>
      </c>
      <c r="B2358" t="s">
        <v>1790</v>
      </c>
      <c r="D2358" t="str">
        <f t="shared" si="36"/>
        <v>PA - Luzerne County</v>
      </c>
      <c r="E2358">
        <v>108.07537499999995</v>
      </c>
    </row>
    <row r="2359" spans="1:5" x14ac:dyDescent="0.2">
      <c r="A2359" t="s">
        <v>1769</v>
      </c>
      <c r="B2359" t="s">
        <v>1791</v>
      </c>
      <c r="D2359" t="str">
        <f t="shared" si="36"/>
        <v>PA - Lycoming County</v>
      </c>
      <c r="E2359">
        <v>108.99342477876104</v>
      </c>
    </row>
    <row r="2360" spans="1:5" x14ac:dyDescent="0.2">
      <c r="A2360" t="s">
        <v>1769</v>
      </c>
      <c r="B2360" t="s">
        <v>1792</v>
      </c>
      <c r="D2360" t="str">
        <f t="shared" si="36"/>
        <v>PA - McKean County</v>
      </c>
      <c r="E2360">
        <v>113.39391176470588</v>
      </c>
    </row>
    <row r="2361" spans="1:5" x14ac:dyDescent="0.2">
      <c r="A2361" t="s">
        <v>1769</v>
      </c>
      <c r="B2361" t="s">
        <v>918</v>
      </c>
      <c r="D2361" t="str">
        <f t="shared" si="36"/>
        <v>PA - Mercer County</v>
      </c>
      <c r="E2361">
        <v>110.09463157894736</v>
      </c>
    </row>
    <row r="2362" spans="1:5" x14ac:dyDescent="0.2">
      <c r="A2362" t="s">
        <v>1769</v>
      </c>
      <c r="B2362" t="s">
        <v>1793</v>
      </c>
      <c r="D2362" t="str">
        <f t="shared" si="36"/>
        <v>PA - Mifflin County</v>
      </c>
      <c r="E2362">
        <v>111.11715</v>
      </c>
    </row>
    <row r="2363" spans="1:5" x14ac:dyDescent="0.2">
      <c r="A2363" t="s">
        <v>1769</v>
      </c>
      <c r="B2363" t="s">
        <v>415</v>
      </c>
      <c r="D2363" t="str">
        <f t="shared" si="36"/>
        <v>PA - Monroe County</v>
      </c>
      <c r="E2363">
        <v>101.29614084507043</v>
      </c>
    </row>
    <row r="2364" spans="1:5" x14ac:dyDescent="0.2">
      <c r="A2364" t="s">
        <v>1769</v>
      </c>
      <c r="B2364" t="s">
        <v>416</v>
      </c>
      <c r="D2364" t="str">
        <f t="shared" si="36"/>
        <v>PA - Montgomery County</v>
      </c>
      <c r="E2364">
        <v>88.470963099630978</v>
      </c>
    </row>
    <row r="2365" spans="1:5" x14ac:dyDescent="0.2">
      <c r="A2365" t="s">
        <v>1769</v>
      </c>
      <c r="B2365" t="s">
        <v>1794</v>
      </c>
      <c r="D2365" t="str">
        <f t="shared" si="36"/>
        <v>PA - Montour County</v>
      </c>
      <c r="E2365">
        <v>107.5647857142857</v>
      </c>
    </row>
    <row r="2366" spans="1:5" x14ac:dyDescent="0.2">
      <c r="A2366" t="s">
        <v>1769</v>
      </c>
      <c r="B2366" t="s">
        <v>1489</v>
      </c>
      <c r="D2366" t="str">
        <f t="shared" si="36"/>
        <v>PA - Northampton County</v>
      </c>
      <c r="E2366">
        <v>102.125765625</v>
      </c>
    </row>
    <row r="2367" spans="1:5" x14ac:dyDescent="0.2">
      <c r="A2367" t="s">
        <v>1769</v>
      </c>
      <c r="B2367" t="s">
        <v>1795</v>
      </c>
      <c r="D2367" t="str">
        <f t="shared" si="36"/>
        <v>PA - Northumberland County</v>
      </c>
      <c r="E2367">
        <v>111.8093936170213</v>
      </c>
    </row>
    <row r="2368" spans="1:5" x14ac:dyDescent="0.2">
      <c r="A2368" t="s">
        <v>1769</v>
      </c>
      <c r="B2368" t="s">
        <v>418</v>
      </c>
      <c r="D2368" t="str">
        <f t="shared" si="36"/>
        <v>PA - Perry County</v>
      </c>
      <c r="E2368">
        <v>105.6409714285714</v>
      </c>
    </row>
    <row r="2369" spans="1:5" x14ac:dyDescent="0.2">
      <c r="A2369" t="s">
        <v>1769</v>
      </c>
      <c r="B2369" t="s">
        <v>1796</v>
      </c>
      <c r="D2369" t="str">
        <f t="shared" si="36"/>
        <v>PA - Philadelphia County</v>
      </c>
      <c r="E2369">
        <v>112.1610777464788</v>
      </c>
    </row>
    <row r="2370" spans="1:5" x14ac:dyDescent="0.2">
      <c r="A2370" t="s">
        <v>1769</v>
      </c>
      <c r="B2370" t="s">
        <v>420</v>
      </c>
      <c r="D2370" t="str">
        <f t="shared" si="36"/>
        <v>PA - Pike County</v>
      </c>
      <c r="E2370">
        <v>103.11042857142857</v>
      </c>
    </row>
    <row r="2371" spans="1:5" x14ac:dyDescent="0.2">
      <c r="A2371" t="s">
        <v>1769</v>
      </c>
      <c r="B2371" t="s">
        <v>1797</v>
      </c>
      <c r="D2371" t="str">
        <f t="shared" ref="D2371:D2434" si="37">A2371&amp;" - "&amp;B2371</f>
        <v>PA - Potter County</v>
      </c>
      <c r="E2371">
        <v>111.34270588235294</v>
      </c>
    </row>
    <row r="2372" spans="1:5" x14ac:dyDescent="0.2">
      <c r="A2372" t="s">
        <v>1769</v>
      </c>
      <c r="B2372" t="s">
        <v>1798</v>
      </c>
      <c r="D2372" t="str">
        <f t="shared" si="37"/>
        <v>PA - Schuylkill County</v>
      </c>
      <c r="E2372">
        <v>111.53737241379311</v>
      </c>
    </row>
    <row r="2373" spans="1:5" x14ac:dyDescent="0.2">
      <c r="A2373" t="s">
        <v>1769</v>
      </c>
      <c r="B2373" t="s">
        <v>1799</v>
      </c>
      <c r="D2373" t="str">
        <f t="shared" si="37"/>
        <v>PA - Snyder County</v>
      </c>
      <c r="E2373">
        <v>107.88051724137932</v>
      </c>
    </row>
    <row r="2374" spans="1:5" x14ac:dyDescent="0.2">
      <c r="A2374" t="s">
        <v>1769</v>
      </c>
      <c r="B2374" t="s">
        <v>1192</v>
      </c>
      <c r="D2374" t="str">
        <f t="shared" si="37"/>
        <v>PA - Somerset County</v>
      </c>
      <c r="E2374">
        <v>111.29621917808224</v>
      </c>
    </row>
    <row r="2375" spans="1:5" x14ac:dyDescent="0.2">
      <c r="A2375" t="s">
        <v>1769</v>
      </c>
      <c r="B2375" t="s">
        <v>966</v>
      </c>
      <c r="D2375" t="str">
        <f t="shared" si="37"/>
        <v>PA - Sullivan County</v>
      </c>
      <c r="E2375">
        <v>110.58150000000001</v>
      </c>
    </row>
    <row r="2376" spans="1:5" x14ac:dyDescent="0.2">
      <c r="A2376" t="s">
        <v>1769</v>
      </c>
      <c r="B2376" t="s">
        <v>1800</v>
      </c>
      <c r="D2376" t="str">
        <f t="shared" si="37"/>
        <v>PA - Susquehanna County</v>
      </c>
      <c r="E2376">
        <v>109.32614999999996</v>
      </c>
    </row>
    <row r="2377" spans="1:5" x14ac:dyDescent="0.2">
      <c r="A2377" t="s">
        <v>1769</v>
      </c>
      <c r="B2377" t="s">
        <v>1667</v>
      </c>
      <c r="D2377" t="str">
        <f t="shared" si="37"/>
        <v>PA - Tioga County</v>
      </c>
      <c r="E2377">
        <v>111.41562162162164</v>
      </c>
    </row>
    <row r="2378" spans="1:5" x14ac:dyDescent="0.2">
      <c r="A2378" t="s">
        <v>1769</v>
      </c>
      <c r="B2378" t="s">
        <v>502</v>
      </c>
      <c r="D2378" t="str">
        <f t="shared" si="37"/>
        <v>PA - Union County</v>
      </c>
      <c r="E2378">
        <v>104.45815384615381</v>
      </c>
    </row>
    <row r="2379" spans="1:5" x14ac:dyDescent="0.2">
      <c r="A2379" t="s">
        <v>1769</v>
      </c>
      <c r="B2379" t="s">
        <v>1801</v>
      </c>
      <c r="D2379" t="str">
        <f t="shared" si="37"/>
        <v>PA - Venango County</v>
      </c>
      <c r="E2379">
        <v>112.97347058823532</v>
      </c>
    </row>
    <row r="2380" spans="1:5" x14ac:dyDescent="0.2">
      <c r="A2380" t="s">
        <v>1769</v>
      </c>
      <c r="B2380" t="s">
        <v>785</v>
      </c>
      <c r="D2380" t="str">
        <f t="shared" si="37"/>
        <v>PA - Warren County</v>
      </c>
      <c r="E2380">
        <v>111.29987755102043</v>
      </c>
    </row>
    <row r="2381" spans="1:5" x14ac:dyDescent="0.2">
      <c r="A2381" t="s">
        <v>1769</v>
      </c>
      <c r="B2381" t="s">
        <v>430</v>
      </c>
      <c r="D2381" t="str">
        <f t="shared" si="37"/>
        <v>PA - Washington County</v>
      </c>
      <c r="E2381">
        <v>106.87022560975601</v>
      </c>
    </row>
    <row r="2382" spans="1:5" x14ac:dyDescent="0.2">
      <c r="A2382" t="s">
        <v>1769</v>
      </c>
      <c r="B2382" t="s">
        <v>786</v>
      </c>
      <c r="D2382" t="str">
        <f t="shared" si="37"/>
        <v>PA - Wayne County</v>
      </c>
      <c r="E2382">
        <v>106.03759999999998</v>
      </c>
    </row>
    <row r="2383" spans="1:5" x14ac:dyDescent="0.2">
      <c r="A2383" t="s">
        <v>1769</v>
      </c>
      <c r="B2383" t="s">
        <v>1802</v>
      </c>
      <c r="D2383" t="str">
        <f t="shared" si="37"/>
        <v>PA - Westmoreland County</v>
      </c>
      <c r="E2383">
        <v>107.23962413793093</v>
      </c>
    </row>
    <row r="2384" spans="1:5" x14ac:dyDescent="0.2">
      <c r="A2384" t="s">
        <v>1769</v>
      </c>
      <c r="B2384" t="s">
        <v>1671</v>
      </c>
      <c r="D2384" t="str">
        <f t="shared" si="37"/>
        <v>PA - Wyoming County</v>
      </c>
      <c r="E2384">
        <v>106.68991304347826</v>
      </c>
    </row>
    <row r="2385" spans="1:5" x14ac:dyDescent="0.2">
      <c r="A2385" t="s">
        <v>1769</v>
      </c>
      <c r="B2385" t="s">
        <v>1204</v>
      </c>
      <c r="D2385" t="str">
        <f t="shared" si="37"/>
        <v>PA - York County</v>
      </c>
      <c r="E2385">
        <v>103.36096646341456</v>
      </c>
    </row>
    <row r="2386" spans="1:5" x14ac:dyDescent="0.2">
      <c r="A2386" t="s">
        <v>1803</v>
      </c>
      <c r="B2386" t="s">
        <v>1168</v>
      </c>
      <c r="D2386" t="str">
        <f t="shared" si="37"/>
        <v>RI - Bristol County</v>
      </c>
      <c r="E2386">
        <v>91.218073170731714</v>
      </c>
    </row>
    <row r="2387" spans="1:5" x14ac:dyDescent="0.2">
      <c r="A2387" t="s">
        <v>1803</v>
      </c>
      <c r="B2387" t="s">
        <v>629</v>
      </c>
      <c r="D2387" t="str">
        <f t="shared" si="37"/>
        <v>RI - Kent County</v>
      </c>
      <c r="E2387">
        <v>99.691377049180318</v>
      </c>
    </row>
    <row r="2388" spans="1:5" x14ac:dyDescent="0.2">
      <c r="A2388" t="s">
        <v>1803</v>
      </c>
      <c r="B2388" t="s">
        <v>1804</v>
      </c>
      <c r="D2388" t="str">
        <f t="shared" si="37"/>
        <v>RI - Newport County</v>
      </c>
      <c r="E2388">
        <v>92.874299999999991</v>
      </c>
    </row>
    <row r="2389" spans="1:5" x14ac:dyDescent="0.2">
      <c r="A2389" t="s">
        <v>1803</v>
      </c>
      <c r="B2389" t="s">
        <v>1805</v>
      </c>
      <c r="D2389" t="str">
        <f t="shared" si="37"/>
        <v>RI - Providence County</v>
      </c>
      <c r="E2389">
        <v>102.32098207171303</v>
      </c>
    </row>
    <row r="2390" spans="1:5" x14ac:dyDescent="0.2">
      <c r="A2390" t="s">
        <v>1803</v>
      </c>
      <c r="B2390" t="s">
        <v>430</v>
      </c>
      <c r="D2390" t="str">
        <f t="shared" si="37"/>
        <v>RI - Washington County</v>
      </c>
      <c r="E2390">
        <v>89.426769230769239</v>
      </c>
    </row>
    <row r="2391" spans="1:5" x14ac:dyDescent="0.2">
      <c r="A2391" t="s">
        <v>1806</v>
      </c>
      <c r="B2391" t="s">
        <v>1807</v>
      </c>
      <c r="D2391" t="str">
        <f t="shared" si="37"/>
        <v>SC - Abbeville County</v>
      </c>
      <c r="E2391">
        <v>110.96142857142857</v>
      </c>
    </row>
    <row r="2392" spans="1:5" x14ac:dyDescent="0.2">
      <c r="A2392" t="s">
        <v>1806</v>
      </c>
      <c r="B2392" t="s">
        <v>1808</v>
      </c>
      <c r="D2392" t="str">
        <f t="shared" si="37"/>
        <v>SC - Aiken County</v>
      </c>
      <c r="E2392">
        <v>107.0242574257426</v>
      </c>
    </row>
    <row r="2393" spans="1:5" x14ac:dyDescent="0.2">
      <c r="A2393" t="s">
        <v>1806</v>
      </c>
      <c r="B2393" t="s">
        <v>1809</v>
      </c>
      <c r="D2393" t="str">
        <f t="shared" si="37"/>
        <v>SC - Allendale County</v>
      </c>
      <c r="E2393">
        <v>116.46000000000002</v>
      </c>
    </row>
    <row r="2394" spans="1:5" x14ac:dyDescent="0.2">
      <c r="A2394" t="s">
        <v>1806</v>
      </c>
      <c r="B2394" t="s">
        <v>977</v>
      </c>
      <c r="D2394" t="str">
        <f t="shared" si="37"/>
        <v>SC - Anderson County</v>
      </c>
      <c r="E2394">
        <v>108.43995867768594</v>
      </c>
    </row>
    <row r="2395" spans="1:5" x14ac:dyDescent="0.2">
      <c r="A2395" t="s">
        <v>1806</v>
      </c>
      <c r="B2395" t="s">
        <v>1810</v>
      </c>
      <c r="D2395" t="str">
        <f t="shared" si="37"/>
        <v>SC - Bamberg County</v>
      </c>
      <c r="E2395">
        <v>114.06758823529412</v>
      </c>
    </row>
    <row r="2396" spans="1:5" x14ac:dyDescent="0.2">
      <c r="A2396" t="s">
        <v>1806</v>
      </c>
      <c r="B2396" t="s">
        <v>1811</v>
      </c>
      <c r="D2396" t="str">
        <f t="shared" si="37"/>
        <v>SC - Barnwell County</v>
      </c>
      <c r="E2396">
        <v>112.12200000000001</v>
      </c>
    </row>
    <row r="2397" spans="1:5" x14ac:dyDescent="0.2">
      <c r="A2397" t="s">
        <v>1806</v>
      </c>
      <c r="B2397" t="s">
        <v>1452</v>
      </c>
      <c r="D2397" t="str">
        <f t="shared" si="37"/>
        <v>SC - Beaufort County</v>
      </c>
      <c r="E2397">
        <v>82.140269662921355</v>
      </c>
    </row>
    <row r="2398" spans="1:5" x14ac:dyDescent="0.2">
      <c r="A2398" t="s">
        <v>1806</v>
      </c>
      <c r="B2398" t="s">
        <v>1812</v>
      </c>
      <c r="D2398" t="str">
        <f t="shared" si="37"/>
        <v>SC - Berkeley County</v>
      </c>
      <c r="E2398">
        <v>106.57257142857145</v>
      </c>
    </row>
    <row r="2399" spans="1:5" x14ac:dyDescent="0.2">
      <c r="A2399" t="s">
        <v>1806</v>
      </c>
      <c r="B2399" t="s">
        <v>373</v>
      </c>
      <c r="D2399" t="str">
        <f t="shared" si="37"/>
        <v>SC - Calhoun County</v>
      </c>
      <c r="E2399">
        <v>110.67674999999998</v>
      </c>
    </row>
    <row r="2400" spans="1:5" x14ac:dyDescent="0.2">
      <c r="A2400" t="s">
        <v>1806</v>
      </c>
      <c r="B2400" t="s">
        <v>1813</v>
      </c>
      <c r="D2400" t="str">
        <f t="shared" si="37"/>
        <v>SC - Charleston County</v>
      </c>
      <c r="E2400">
        <v>98.463863207547107</v>
      </c>
    </row>
    <row r="2401" spans="1:5" x14ac:dyDescent="0.2">
      <c r="A2401" t="s">
        <v>1806</v>
      </c>
      <c r="B2401" t="s">
        <v>375</v>
      </c>
      <c r="D2401" t="str">
        <f t="shared" si="37"/>
        <v>SC - Cherokee County</v>
      </c>
      <c r="E2401">
        <v>110.99999999999997</v>
      </c>
    </row>
    <row r="2402" spans="1:5" x14ac:dyDescent="0.2">
      <c r="A2402" t="s">
        <v>1806</v>
      </c>
      <c r="B2402" t="s">
        <v>1779</v>
      </c>
      <c r="D2402" t="str">
        <f t="shared" si="37"/>
        <v>SC - Chester County</v>
      </c>
      <c r="E2402">
        <v>112.06858064516126</v>
      </c>
    </row>
    <row r="2403" spans="1:5" x14ac:dyDescent="0.2">
      <c r="A2403" t="s">
        <v>1806</v>
      </c>
      <c r="B2403" t="s">
        <v>1814</v>
      </c>
      <c r="D2403" t="str">
        <f t="shared" si="37"/>
        <v>SC - Chesterfield County</v>
      </c>
      <c r="E2403">
        <v>112.7670810810811</v>
      </c>
    </row>
    <row r="2404" spans="1:5" x14ac:dyDescent="0.2">
      <c r="A2404" t="s">
        <v>1806</v>
      </c>
      <c r="B2404" t="s">
        <v>1815</v>
      </c>
      <c r="D2404" t="str">
        <f t="shared" si="37"/>
        <v>SC - Clarendon County</v>
      </c>
      <c r="E2404">
        <v>111.36471428571429</v>
      </c>
    </row>
    <row r="2405" spans="1:5" x14ac:dyDescent="0.2">
      <c r="A2405" t="s">
        <v>1806</v>
      </c>
      <c r="B2405" t="s">
        <v>1816</v>
      </c>
      <c r="D2405" t="str">
        <f t="shared" si="37"/>
        <v>SC - Colleton County</v>
      </c>
      <c r="E2405">
        <v>111.07968749999998</v>
      </c>
    </row>
    <row r="2406" spans="1:5" x14ac:dyDescent="0.2">
      <c r="A2406" t="s">
        <v>1806</v>
      </c>
      <c r="B2406" t="s">
        <v>1817</v>
      </c>
      <c r="D2406" t="str">
        <f t="shared" si="37"/>
        <v>SC - Darlington County</v>
      </c>
      <c r="E2406">
        <v>111.11384745762713</v>
      </c>
    </row>
    <row r="2407" spans="1:5" x14ac:dyDescent="0.2">
      <c r="A2407" t="s">
        <v>1806</v>
      </c>
      <c r="B2407" t="s">
        <v>1818</v>
      </c>
      <c r="D2407" t="str">
        <f t="shared" si="37"/>
        <v>SC - Dillon County</v>
      </c>
      <c r="E2407">
        <v>113.79599999999999</v>
      </c>
    </row>
    <row r="2408" spans="1:5" x14ac:dyDescent="0.2">
      <c r="A2408" t="s">
        <v>1806</v>
      </c>
      <c r="B2408" t="s">
        <v>1185</v>
      </c>
      <c r="D2408" t="str">
        <f t="shared" si="37"/>
        <v>SC - Dorchester County</v>
      </c>
      <c r="E2408">
        <v>104.27682352941174</v>
      </c>
    </row>
    <row r="2409" spans="1:5" x14ac:dyDescent="0.2">
      <c r="A2409" t="s">
        <v>1806</v>
      </c>
      <c r="B2409" t="s">
        <v>1819</v>
      </c>
      <c r="D2409" t="str">
        <f t="shared" si="37"/>
        <v>SC - Edgefield County</v>
      </c>
      <c r="E2409">
        <v>110.41199999999998</v>
      </c>
    </row>
    <row r="2410" spans="1:5" x14ac:dyDescent="0.2">
      <c r="A2410" t="s">
        <v>1806</v>
      </c>
      <c r="B2410" t="s">
        <v>620</v>
      </c>
      <c r="D2410" t="str">
        <f t="shared" si="37"/>
        <v>SC - Fairfield County</v>
      </c>
      <c r="E2410">
        <v>110.53136842105263</v>
      </c>
    </row>
    <row r="2411" spans="1:5" x14ac:dyDescent="0.2">
      <c r="A2411" t="s">
        <v>1806</v>
      </c>
      <c r="B2411" t="s">
        <v>1820</v>
      </c>
      <c r="D2411" t="str">
        <f t="shared" si="37"/>
        <v>SC - Florence County</v>
      </c>
      <c r="E2411">
        <v>108.27618260869562</v>
      </c>
    </row>
    <row r="2412" spans="1:5" x14ac:dyDescent="0.2">
      <c r="A2412" t="s">
        <v>1806</v>
      </c>
      <c r="B2412" t="s">
        <v>1821</v>
      </c>
      <c r="D2412" t="str">
        <f t="shared" si="37"/>
        <v>SC - Georgetown County</v>
      </c>
      <c r="E2412">
        <v>103.23507692307693</v>
      </c>
    </row>
    <row r="2413" spans="1:5" x14ac:dyDescent="0.2">
      <c r="A2413" t="s">
        <v>1806</v>
      </c>
      <c r="B2413" t="s">
        <v>1822</v>
      </c>
      <c r="D2413" t="str">
        <f t="shared" si="37"/>
        <v>SC - Greenville County</v>
      </c>
      <c r="E2413">
        <v>103.18985185185187</v>
      </c>
    </row>
    <row r="2414" spans="1:5" x14ac:dyDescent="0.2">
      <c r="A2414" t="s">
        <v>1806</v>
      </c>
      <c r="B2414" t="s">
        <v>997</v>
      </c>
      <c r="D2414" t="str">
        <f t="shared" si="37"/>
        <v>SC - Greenwood County</v>
      </c>
      <c r="E2414">
        <v>109.46558823529409</v>
      </c>
    </row>
    <row r="2415" spans="1:5" x14ac:dyDescent="0.2">
      <c r="A2415" t="s">
        <v>1806</v>
      </c>
      <c r="B2415" t="s">
        <v>1823</v>
      </c>
      <c r="D2415" t="str">
        <f t="shared" si="37"/>
        <v>SC - Hampton County</v>
      </c>
      <c r="E2415">
        <v>113.65619999999998</v>
      </c>
    </row>
    <row r="2416" spans="1:5" x14ac:dyDescent="0.2">
      <c r="A2416" t="s">
        <v>1806</v>
      </c>
      <c r="B2416" t="s">
        <v>1824</v>
      </c>
      <c r="D2416" t="str">
        <f t="shared" si="37"/>
        <v>SC - Horry County</v>
      </c>
      <c r="E2416">
        <v>101.48647183098592</v>
      </c>
    </row>
    <row r="2417" spans="1:5" x14ac:dyDescent="0.2">
      <c r="A2417" t="s">
        <v>1806</v>
      </c>
      <c r="B2417" t="s">
        <v>742</v>
      </c>
      <c r="D2417" t="str">
        <f t="shared" si="37"/>
        <v>SC - Jasper County</v>
      </c>
      <c r="E2417">
        <v>110.51807142857142</v>
      </c>
    </row>
    <row r="2418" spans="1:5" x14ac:dyDescent="0.2">
      <c r="A2418" t="s">
        <v>1806</v>
      </c>
      <c r="B2418" t="s">
        <v>1825</v>
      </c>
      <c r="D2418" t="str">
        <f t="shared" si="37"/>
        <v>SC - Kershaw County</v>
      </c>
      <c r="E2418">
        <v>106.80958536585369</v>
      </c>
    </row>
    <row r="2419" spans="1:5" x14ac:dyDescent="0.2">
      <c r="A2419" t="s">
        <v>1806</v>
      </c>
      <c r="B2419" t="s">
        <v>1571</v>
      </c>
      <c r="D2419" t="str">
        <f t="shared" si="37"/>
        <v>SC - Lancaster County</v>
      </c>
      <c r="E2419">
        <v>110.1046595744681</v>
      </c>
    </row>
    <row r="2420" spans="1:5" x14ac:dyDescent="0.2">
      <c r="A2420" t="s">
        <v>1806</v>
      </c>
      <c r="B2420" t="s">
        <v>747</v>
      </c>
      <c r="D2420" t="str">
        <f t="shared" si="37"/>
        <v>SC - Laurens County</v>
      </c>
      <c r="E2420">
        <v>110.55379245283022</v>
      </c>
    </row>
    <row r="2421" spans="1:5" x14ac:dyDescent="0.2">
      <c r="A2421" t="s">
        <v>1806</v>
      </c>
      <c r="B2421" t="s">
        <v>406</v>
      </c>
      <c r="D2421" t="str">
        <f t="shared" si="37"/>
        <v>SC - Lee County</v>
      </c>
      <c r="E2421">
        <v>113.98949999999999</v>
      </c>
    </row>
    <row r="2422" spans="1:5" x14ac:dyDescent="0.2">
      <c r="A2422" t="s">
        <v>1806</v>
      </c>
      <c r="B2422" t="s">
        <v>1826</v>
      </c>
      <c r="D2422" t="str">
        <f t="shared" si="37"/>
        <v>SC - Lexington County</v>
      </c>
      <c r="E2422">
        <v>103.44426666666665</v>
      </c>
    </row>
    <row r="2423" spans="1:5" x14ac:dyDescent="0.2">
      <c r="A2423" t="s">
        <v>1806</v>
      </c>
      <c r="B2423" t="s">
        <v>1827</v>
      </c>
      <c r="D2423" t="str">
        <f t="shared" si="37"/>
        <v>SC - McCormick County</v>
      </c>
      <c r="E2423">
        <v>111.56175</v>
      </c>
    </row>
    <row r="2424" spans="1:5" x14ac:dyDescent="0.2">
      <c r="A2424" t="s">
        <v>1806</v>
      </c>
      <c r="B2424" t="s">
        <v>412</v>
      </c>
      <c r="D2424" t="str">
        <f t="shared" si="37"/>
        <v>SC - Marion County</v>
      </c>
      <c r="E2424">
        <v>113.4585</v>
      </c>
    </row>
    <row r="2425" spans="1:5" x14ac:dyDescent="0.2">
      <c r="A2425" t="s">
        <v>1806</v>
      </c>
      <c r="B2425" t="s">
        <v>1828</v>
      </c>
      <c r="D2425" t="str">
        <f t="shared" si="37"/>
        <v>SC - Marlboro County</v>
      </c>
      <c r="E2425">
        <v>114.74937931034484</v>
      </c>
    </row>
    <row r="2426" spans="1:5" x14ac:dyDescent="0.2">
      <c r="A2426" t="s">
        <v>1806</v>
      </c>
      <c r="B2426" t="s">
        <v>1829</v>
      </c>
      <c r="D2426" t="str">
        <f t="shared" si="37"/>
        <v>SC - Newberry County</v>
      </c>
      <c r="E2426">
        <v>109.32918749999999</v>
      </c>
    </row>
    <row r="2427" spans="1:5" x14ac:dyDescent="0.2">
      <c r="A2427" t="s">
        <v>1806</v>
      </c>
      <c r="B2427" t="s">
        <v>756</v>
      </c>
      <c r="D2427" t="str">
        <f t="shared" si="37"/>
        <v>SC - Oconee County</v>
      </c>
      <c r="E2427">
        <v>106.62659999999998</v>
      </c>
    </row>
    <row r="2428" spans="1:5" x14ac:dyDescent="0.2">
      <c r="A2428" t="s">
        <v>1806</v>
      </c>
      <c r="B2428" t="s">
        <v>1830</v>
      </c>
      <c r="D2428" t="str">
        <f t="shared" si="37"/>
        <v>SC - Orangeburg County</v>
      </c>
      <c r="E2428">
        <v>111.81420000000003</v>
      </c>
    </row>
    <row r="2429" spans="1:5" x14ac:dyDescent="0.2">
      <c r="A2429" t="s">
        <v>1806</v>
      </c>
      <c r="B2429" t="s">
        <v>419</v>
      </c>
      <c r="D2429" t="str">
        <f t="shared" si="37"/>
        <v>SC - Pickens County</v>
      </c>
      <c r="E2429">
        <v>106.91890909090912</v>
      </c>
    </row>
    <row r="2430" spans="1:5" x14ac:dyDescent="0.2">
      <c r="A2430" t="s">
        <v>1806</v>
      </c>
      <c r="B2430" t="s">
        <v>923</v>
      </c>
      <c r="D2430" t="str">
        <f t="shared" si="37"/>
        <v>SC - Richland County</v>
      </c>
      <c r="E2430">
        <v>104.32175109170302</v>
      </c>
    </row>
    <row r="2431" spans="1:5" x14ac:dyDescent="0.2">
      <c r="A2431" t="s">
        <v>1806</v>
      </c>
      <c r="B2431" t="s">
        <v>1831</v>
      </c>
      <c r="D2431" t="str">
        <f t="shared" si="37"/>
        <v>SC - Saluda County</v>
      </c>
      <c r="E2431">
        <v>110.08293750000001</v>
      </c>
    </row>
    <row r="2432" spans="1:5" x14ac:dyDescent="0.2">
      <c r="A2432" t="s">
        <v>1806</v>
      </c>
      <c r="B2432" t="s">
        <v>1832</v>
      </c>
      <c r="D2432" t="str">
        <f t="shared" si="37"/>
        <v>SC - Spartanburg County</v>
      </c>
      <c r="E2432">
        <v>107.24541081081082</v>
      </c>
    </row>
    <row r="2433" spans="1:5" x14ac:dyDescent="0.2">
      <c r="A2433" t="s">
        <v>1806</v>
      </c>
      <c r="B2433" t="s">
        <v>425</v>
      </c>
      <c r="D2433" t="str">
        <f t="shared" si="37"/>
        <v>SC - Sumter County</v>
      </c>
      <c r="E2433">
        <v>111.48842857142856</v>
      </c>
    </row>
    <row r="2434" spans="1:5" x14ac:dyDescent="0.2">
      <c r="A2434" t="s">
        <v>1806</v>
      </c>
      <c r="B2434" t="s">
        <v>502</v>
      </c>
      <c r="D2434" t="str">
        <f t="shared" si="37"/>
        <v>SC - Union County</v>
      </c>
      <c r="E2434">
        <v>112.57696551724138</v>
      </c>
    </row>
    <row r="2435" spans="1:5" x14ac:dyDescent="0.2">
      <c r="A2435" t="s">
        <v>1806</v>
      </c>
      <c r="B2435" t="s">
        <v>1833</v>
      </c>
      <c r="D2435" t="str">
        <f t="shared" ref="D2435:D2498" si="38">A2435&amp;" - "&amp;B2435</f>
        <v>SC - Williamsburg County</v>
      </c>
      <c r="E2435">
        <v>113.35558064516131</v>
      </c>
    </row>
    <row r="2436" spans="1:5" x14ac:dyDescent="0.2">
      <c r="A2436" t="s">
        <v>1806</v>
      </c>
      <c r="B2436" t="s">
        <v>1204</v>
      </c>
      <c r="D2436" t="str">
        <f t="shared" si="38"/>
        <v>SC - York County</v>
      </c>
      <c r="E2436">
        <v>103.27118823529413</v>
      </c>
    </row>
    <row r="2437" spans="1:5" x14ac:dyDescent="0.2">
      <c r="A2437" t="s">
        <v>1834</v>
      </c>
      <c r="B2437" t="s">
        <v>1835</v>
      </c>
      <c r="D2437" t="str">
        <f t="shared" si="38"/>
        <v>SD - Aurora County</v>
      </c>
      <c r="E2437">
        <v>116.23725</v>
      </c>
    </row>
    <row r="2438" spans="1:5" x14ac:dyDescent="0.2">
      <c r="A2438" t="s">
        <v>1834</v>
      </c>
      <c r="B2438" t="s">
        <v>1836</v>
      </c>
      <c r="D2438" t="str">
        <f t="shared" si="38"/>
        <v>SD - Beadle County</v>
      </c>
      <c r="E2438">
        <v>113.2195</v>
      </c>
    </row>
    <row r="2439" spans="1:5" x14ac:dyDescent="0.2">
      <c r="A2439" t="s">
        <v>1834</v>
      </c>
      <c r="B2439" t="s">
        <v>1837</v>
      </c>
      <c r="D2439" t="str">
        <f t="shared" si="38"/>
        <v>SD - Bennett County</v>
      </c>
      <c r="E2439">
        <v>118.0395</v>
      </c>
    </row>
    <row r="2440" spans="1:5" x14ac:dyDescent="0.2">
      <c r="A2440" t="s">
        <v>1834</v>
      </c>
      <c r="B2440" t="s">
        <v>1838</v>
      </c>
      <c r="D2440" t="str">
        <f t="shared" si="38"/>
        <v>SD - Bon Homme County</v>
      </c>
      <c r="E2440">
        <v>114.75719999999998</v>
      </c>
    </row>
    <row r="2441" spans="1:5" x14ac:dyDescent="0.2">
      <c r="A2441" t="s">
        <v>1834</v>
      </c>
      <c r="B2441" t="s">
        <v>1839</v>
      </c>
      <c r="D2441" t="str">
        <f t="shared" si="38"/>
        <v>SD - Brookings County</v>
      </c>
      <c r="E2441">
        <v>106.83214285714287</v>
      </c>
    </row>
    <row r="2442" spans="1:5" x14ac:dyDescent="0.2">
      <c r="A2442" t="s">
        <v>1834</v>
      </c>
      <c r="B2442" t="s">
        <v>889</v>
      </c>
      <c r="D2442" t="str">
        <f t="shared" si="38"/>
        <v>SD - Brown County</v>
      </c>
      <c r="E2442">
        <v>110.72784374999998</v>
      </c>
    </row>
    <row r="2443" spans="1:5" x14ac:dyDescent="0.2">
      <c r="A2443" t="s">
        <v>1834</v>
      </c>
      <c r="B2443" t="s">
        <v>1840</v>
      </c>
      <c r="D2443" t="str">
        <f t="shared" si="38"/>
        <v>SD - Brule County</v>
      </c>
      <c r="E2443">
        <v>112.2495</v>
      </c>
    </row>
    <row r="2444" spans="1:5" x14ac:dyDescent="0.2">
      <c r="A2444" t="s">
        <v>1834</v>
      </c>
      <c r="B2444" t="s">
        <v>1550</v>
      </c>
      <c r="D2444" t="str">
        <f t="shared" si="38"/>
        <v>SD - Buffalo County</v>
      </c>
      <c r="E2444">
        <v>122.03099999999999</v>
      </c>
    </row>
    <row r="2445" spans="1:5" x14ac:dyDescent="0.2">
      <c r="A2445" t="s">
        <v>1834</v>
      </c>
      <c r="B2445" t="s">
        <v>511</v>
      </c>
      <c r="D2445" t="str">
        <f t="shared" si="38"/>
        <v>SD - Butte County</v>
      </c>
      <c r="E2445">
        <v>114.54525</v>
      </c>
    </row>
    <row r="2446" spans="1:5" x14ac:dyDescent="0.2">
      <c r="A2446" t="s">
        <v>1834</v>
      </c>
      <c r="B2446" t="s">
        <v>1057</v>
      </c>
      <c r="D2446" t="str">
        <f t="shared" si="38"/>
        <v>SD - Campbell County</v>
      </c>
      <c r="E2446">
        <v>117.783</v>
      </c>
    </row>
    <row r="2447" spans="1:5" x14ac:dyDescent="0.2">
      <c r="A2447" t="s">
        <v>1834</v>
      </c>
      <c r="B2447" t="s">
        <v>1841</v>
      </c>
      <c r="D2447" t="str">
        <f t="shared" si="38"/>
        <v>SD - Charles Mix County</v>
      </c>
      <c r="E2447">
        <v>115.60430769230771</v>
      </c>
    </row>
    <row r="2448" spans="1:5" x14ac:dyDescent="0.2">
      <c r="A2448" t="s">
        <v>1834</v>
      </c>
      <c r="B2448" t="s">
        <v>458</v>
      </c>
      <c r="D2448" t="str">
        <f t="shared" si="38"/>
        <v>SD - Clark County</v>
      </c>
      <c r="E2448">
        <v>116.95049999999999</v>
      </c>
    </row>
    <row r="2449" spans="1:5" x14ac:dyDescent="0.2">
      <c r="A2449" t="s">
        <v>1834</v>
      </c>
      <c r="B2449" t="s">
        <v>379</v>
      </c>
      <c r="D2449" t="str">
        <f t="shared" si="38"/>
        <v>SD - Clay County</v>
      </c>
      <c r="E2449">
        <v>110.36099999999999</v>
      </c>
    </row>
    <row r="2450" spans="1:5" x14ac:dyDescent="0.2">
      <c r="A2450" t="s">
        <v>1834</v>
      </c>
      <c r="B2450" t="s">
        <v>1842</v>
      </c>
      <c r="D2450" t="str">
        <f t="shared" si="38"/>
        <v>SD - Codington County</v>
      </c>
      <c r="E2450">
        <v>109.20208695652174</v>
      </c>
    </row>
    <row r="2451" spans="1:5" x14ac:dyDescent="0.2">
      <c r="A2451" t="s">
        <v>1834</v>
      </c>
      <c r="B2451" t="s">
        <v>1843</v>
      </c>
      <c r="D2451" t="str">
        <f t="shared" si="38"/>
        <v>SD - Corson County</v>
      </c>
      <c r="E2451">
        <v>120.117</v>
      </c>
    </row>
    <row r="2452" spans="1:5" x14ac:dyDescent="0.2">
      <c r="A2452" t="s">
        <v>1834</v>
      </c>
      <c r="B2452" t="s">
        <v>578</v>
      </c>
      <c r="D2452" t="str">
        <f t="shared" si="38"/>
        <v>SD - Custer County</v>
      </c>
      <c r="E2452">
        <v>107.289</v>
      </c>
    </row>
    <row r="2453" spans="1:5" x14ac:dyDescent="0.2">
      <c r="A2453" t="s">
        <v>1834</v>
      </c>
      <c r="B2453" t="s">
        <v>1844</v>
      </c>
      <c r="D2453" t="str">
        <f t="shared" si="38"/>
        <v>SD - Davison County</v>
      </c>
      <c r="E2453">
        <v>109.36100000000002</v>
      </c>
    </row>
    <row r="2454" spans="1:5" x14ac:dyDescent="0.2">
      <c r="A2454" t="s">
        <v>1834</v>
      </c>
      <c r="B2454" t="s">
        <v>1845</v>
      </c>
      <c r="D2454" t="str">
        <f t="shared" si="38"/>
        <v>SD - Day County</v>
      </c>
      <c r="E2454">
        <v>115.637</v>
      </c>
    </row>
    <row r="2455" spans="1:5" x14ac:dyDescent="0.2">
      <c r="A2455" t="s">
        <v>1834</v>
      </c>
      <c r="B2455" t="s">
        <v>1556</v>
      </c>
      <c r="D2455" t="str">
        <f t="shared" si="38"/>
        <v>SD - Deuel County</v>
      </c>
      <c r="E2455">
        <v>114.80940000000001</v>
      </c>
    </row>
    <row r="2456" spans="1:5" x14ac:dyDescent="0.2">
      <c r="A2456" t="s">
        <v>1834</v>
      </c>
      <c r="B2456" t="s">
        <v>1721</v>
      </c>
      <c r="D2456" t="str">
        <f t="shared" si="38"/>
        <v>SD - Dewey County</v>
      </c>
      <c r="E2456">
        <v>119.644875</v>
      </c>
    </row>
    <row r="2457" spans="1:5" x14ac:dyDescent="0.2">
      <c r="A2457" t="s">
        <v>1834</v>
      </c>
      <c r="B2457" t="s">
        <v>582</v>
      </c>
      <c r="D2457" t="str">
        <f t="shared" si="38"/>
        <v>SD - Douglas County</v>
      </c>
      <c r="E2457">
        <v>117.08099999999999</v>
      </c>
    </row>
    <row r="2458" spans="1:5" x14ac:dyDescent="0.2">
      <c r="A2458" t="s">
        <v>1834</v>
      </c>
      <c r="B2458" t="s">
        <v>1846</v>
      </c>
      <c r="D2458" t="str">
        <f t="shared" si="38"/>
        <v>SD - Edmunds County</v>
      </c>
      <c r="E2458">
        <v>114.42150000000001</v>
      </c>
    </row>
    <row r="2459" spans="1:5" x14ac:dyDescent="0.2">
      <c r="A2459" t="s">
        <v>1834</v>
      </c>
      <c r="B2459" t="s">
        <v>1847</v>
      </c>
      <c r="D2459" t="str">
        <f t="shared" si="38"/>
        <v>SD - Fall River County</v>
      </c>
      <c r="E2459">
        <v>113.274</v>
      </c>
    </row>
    <row r="2460" spans="1:5" x14ac:dyDescent="0.2">
      <c r="A2460" t="s">
        <v>1834</v>
      </c>
      <c r="B2460" t="s">
        <v>1848</v>
      </c>
      <c r="D2460" t="str">
        <f t="shared" si="38"/>
        <v>SD - Faulk County</v>
      </c>
      <c r="E2460">
        <v>118.23599999999999</v>
      </c>
    </row>
    <row r="2461" spans="1:5" x14ac:dyDescent="0.2">
      <c r="A2461" t="s">
        <v>1834</v>
      </c>
      <c r="B2461" t="s">
        <v>471</v>
      </c>
      <c r="D2461" t="str">
        <f t="shared" si="38"/>
        <v>SD - Grant County</v>
      </c>
      <c r="E2461">
        <v>112.85345454545454</v>
      </c>
    </row>
    <row r="2462" spans="1:5" x14ac:dyDescent="0.2">
      <c r="A2462" t="s">
        <v>1834</v>
      </c>
      <c r="B2462" t="s">
        <v>1849</v>
      </c>
      <c r="D2462" t="str">
        <f t="shared" si="38"/>
        <v>SD - Gregory County</v>
      </c>
      <c r="E2462">
        <v>118.245</v>
      </c>
    </row>
    <row r="2463" spans="1:5" x14ac:dyDescent="0.2">
      <c r="A2463" t="s">
        <v>1834</v>
      </c>
      <c r="B2463" t="s">
        <v>1850</v>
      </c>
      <c r="D2463" t="str">
        <f t="shared" si="38"/>
        <v>SD - Haakon County</v>
      </c>
      <c r="E2463">
        <v>113.83499999999999</v>
      </c>
    </row>
    <row r="2464" spans="1:5" x14ac:dyDescent="0.2">
      <c r="A2464" t="s">
        <v>1834</v>
      </c>
      <c r="B2464" t="s">
        <v>1851</v>
      </c>
      <c r="D2464" t="str">
        <f t="shared" si="38"/>
        <v>SD - Hamlin County</v>
      </c>
      <c r="E2464">
        <v>113.9508</v>
      </c>
    </row>
    <row r="2465" spans="1:5" x14ac:dyDescent="0.2">
      <c r="A2465" t="s">
        <v>1834</v>
      </c>
      <c r="B2465" t="s">
        <v>1852</v>
      </c>
      <c r="D2465" t="str">
        <f t="shared" si="38"/>
        <v>SD - Hand County</v>
      </c>
      <c r="E2465">
        <v>116.121</v>
      </c>
    </row>
    <row r="2466" spans="1:5" x14ac:dyDescent="0.2">
      <c r="A2466" t="s">
        <v>1834</v>
      </c>
      <c r="B2466" t="s">
        <v>1853</v>
      </c>
      <c r="D2466" t="str">
        <f t="shared" si="38"/>
        <v>SD - Hanson County</v>
      </c>
      <c r="E2466">
        <v>114.13799999999999</v>
      </c>
    </row>
    <row r="2467" spans="1:5" x14ac:dyDescent="0.2">
      <c r="A2467" t="s">
        <v>1834</v>
      </c>
      <c r="B2467" t="s">
        <v>1614</v>
      </c>
      <c r="D2467" t="str">
        <f t="shared" si="38"/>
        <v>SD - Harding County</v>
      </c>
      <c r="E2467">
        <v>115.7175</v>
      </c>
    </row>
    <row r="2468" spans="1:5" x14ac:dyDescent="0.2">
      <c r="A2468" t="s">
        <v>1834</v>
      </c>
      <c r="B2468" t="s">
        <v>1725</v>
      </c>
      <c r="D2468" t="str">
        <f t="shared" si="38"/>
        <v>SD - Hughes County</v>
      </c>
      <c r="E2468">
        <v>106.56956249999999</v>
      </c>
    </row>
    <row r="2469" spans="1:5" x14ac:dyDescent="0.2">
      <c r="A2469" t="s">
        <v>1834</v>
      </c>
      <c r="B2469" t="s">
        <v>1854</v>
      </c>
      <c r="D2469" t="str">
        <f t="shared" si="38"/>
        <v>SD - Hutchinson County</v>
      </c>
      <c r="E2469">
        <v>114.86314285714286</v>
      </c>
    </row>
    <row r="2470" spans="1:5" x14ac:dyDescent="0.2">
      <c r="A2470" t="s">
        <v>1834</v>
      </c>
      <c r="B2470" t="s">
        <v>1480</v>
      </c>
      <c r="D2470" t="str">
        <f t="shared" si="38"/>
        <v>SD - Hyde County</v>
      </c>
      <c r="E2470">
        <v>115.74299999999999</v>
      </c>
    </row>
    <row r="2471" spans="1:5" x14ac:dyDescent="0.2">
      <c r="A2471" t="s">
        <v>1834</v>
      </c>
      <c r="B2471" t="s">
        <v>401</v>
      </c>
      <c r="D2471" t="str">
        <f t="shared" si="38"/>
        <v>SD - Jackson County</v>
      </c>
      <c r="E2471">
        <v>119.58685714285714</v>
      </c>
    </row>
    <row r="2472" spans="1:5" x14ac:dyDescent="0.2">
      <c r="A2472" t="s">
        <v>1834</v>
      </c>
      <c r="B2472" t="s">
        <v>1855</v>
      </c>
      <c r="D2472" t="str">
        <f t="shared" si="38"/>
        <v>SD - Jerauld County</v>
      </c>
      <c r="E2472">
        <v>117.354</v>
      </c>
    </row>
    <row r="2473" spans="1:5" x14ac:dyDescent="0.2">
      <c r="A2473" t="s">
        <v>1834</v>
      </c>
      <c r="B2473" t="s">
        <v>745</v>
      </c>
      <c r="D2473" t="str">
        <f t="shared" si="38"/>
        <v>SD - Jones County</v>
      </c>
      <c r="E2473">
        <v>115.875</v>
      </c>
    </row>
    <row r="2474" spans="1:5" x14ac:dyDescent="0.2">
      <c r="A2474" t="s">
        <v>1834</v>
      </c>
      <c r="B2474" t="s">
        <v>1856</v>
      </c>
      <c r="D2474" t="str">
        <f t="shared" si="38"/>
        <v>SD - Kingsbury County</v>
      </c>
      <c r="E2474">
        <v>114.99685714285714</v>
      </c>
    </row>
    <row r="2475" spans="1:5" x14ac:dyDescent="0.2">
      <c r="A2475" t="s">
        <v>1834</v>
      </c>
      <c r="B2475" t="s">
        <v>524</v>
      </c>
      <c r="D2475" t="str">
        <f t="shared" si="38"/>
        <v>SD - Lake County</v>
      </c>
      <c r="E2475">
        <v>110.12236363636366</v>
      </c>
    </row>
    <row r="2476" spans="1:5" x14ac:dyDescent="0.2">
      <c r="A2476" t="s">
        <v>1834</v>
      </c>
      <c r="B2476" t="s">
        <v>405</v>
      </c>
      <c r="D2476" t="str">
        <f t="shared" si="38"/>
        <v>SD - Lawrence County</v>
      </c>
      <c r="E2476">
        <v>109.29070588235295</v>
      </c>
    </row>
    <row r="2477" spans="1:5" x14ac:dyDescent="0.2">
      <c r="A2477" t="s">
        <v>1834</v>
      </c>
      <c r="B2477" t="s">
        <v>479</v>
      </c>
      <c r="D2477" t="str">
        <f t="shared" si="38"/>
        <v>SD - Lincoln County</v>
      </c>
      <c r="E2477">
        <v>105.86892857142857</v>
      </c>
    </row>
    <row r="2478" spans="1:5" x14ac:dyDescent="0.2">
      <c r="A2478" t="s">
        <v>1834</v>
      </c>
      <c r="B2478" t="s">
        <v>1857</v>
      </c>
      <c r="D2478" t="str">
        <f t="shared" si="38"/>
        <v>SD - Lyman County</v>
      </c>
      <c r="E2478">
        <v>114.2568</v>
      </c>
    </row>
    <row r="2479" spans="1:5" x14ac:dyDescent="0.2">
      <c r="A2479" t="s">
        <v>1834</v>
      </c>
      <c r="B2479" t="s">
        <v>1858</v>
      </c>
      <c r="D2479" t="str">
        <f t="shared" si="38"/>
        <v>SD - McCook County</v>
      </c>
      <c r="E2479">
        <v>111.95099999999998</v>
      </c>
    </row>
    <row r="2480" spans="1:5" x14ac:dyDescent="0.2">
      <c r="A2480" t="s">
        <v>1834</v>
      </c>
      <c r="B2480" t="s">
        <v>1008</v>
      </c>
      <c r="D2480" t="str">
        <f t="shared" si="38"/>
        <v>SD - McPherson County</v>
      </c>
      <c r="E2480">
        <v>119.916</v>
      </c>
    </row>
    <row r="2481" spans="1:5" x14ac:dyDescent="0.2">
      <c r="A2481" t="s">
        <v>1834</v>
      </c>
      <c r="B2481" t="s">
        <v>413</v>
      </c>
      <c r="D2481" t="str">
        <f t="shared" si="38"/>
        <v>SD - Marshall County</v>
      </c>
      <c r="E2481">
        <v>115.77300000000001</v>
      </c>
    </row>
    <row r="2482" spans="1:5" x14ac:dyDescent="0.2">
      <c r="A2482" t="s">
        <v>1834</v>
      </c>
      <c r="B2482" t="s">
        <v>1009</v>
      </c>
      <c r="D2482" t="str">
        <f t="shared" si="38"/>
        <v>SD - Meade County</v>
      </c>
      <c r="E2482">
        <v>110.87759999999999</v>
      </c>
    </row>
    <row r="2483" spans="1:5" x14ac:dyDescent="0.2">
      <c r="A2483" t="s">
        <v>1834</v>
      </c>
      <c r="B2483" t="s">
        <v>1859</v>
      </c>
      <c r="D2483" t="str">
        <f t="shared" si="38"/>
        <v>SD - Mellette County</v>
      </c>
      <c r="E2483">
        <v>119.96775000000001</v>
      </c>
    </row>
    <row r="2484" spans="1:5" x14ac:dyDescent="0.2">
      <c r="A2484" t="s">
        <v>1834</v>
      </c>
      <c r="B2484" t="s">
        <v>1860</v>
      </c>
      <c r="D2484" t="str">
        <f t="shared" si="38"/>
        <v>SD - Miner County</v>
      </c>
      <c r="E2484">
        <v>117.52199999999999</v>
      </c>
    </row>
    <row r="2485" spans="1:5" x14ac:dyDescent="0.2">
      <c r="A2485" t="s">
        <v>1834</v>
      </c>
      <c r="B2485" t="s">
        <v>1861</v>
      </c>
      <c r="D2485" t="str">
        <f t="shared" si="38"/>
        <v>SD - Minnehaha County</v>
      </c>
      <c r="E2485">
        <v>104.83850495049505</v>
      </c>
    </row>
    <row r="2486" spans="1:5" x14ac:dyDescent="0.2">
      <c r="A2486" t="s">
        <v>1834</v>
      </c>
      <c r="B2486" t="s">
        <v>1862</v>
      </c>
      <c r="D2486" t="str">
        <f t="shared" si="38"/>
        <v>SD - Moody County</v>
      </c>
      <c r="E2486">
        <v>112.002</v>
      </c>
    </row>
    <row r="2487" spans="1:5" x14ac:dyDescent="0.2">
      <c r="A2487" t="s">
        <v>1834</v>
      </c>
      <c r="B2487" t="s">
        <v>1307</v>
      </c>
      <c r="D2487" t="str">
        <f t="shared" si="38"/>
        <v>SD - Pennington County</v>
      </c>
      <c r="E2487">
        <v>107.53580281690139</v>
      </c>
    </row>
    <row r="2488" spans="1:5" x14ac:dyDescent="0.2">
      <c r="A2488" t="s">
        <v>1834</v>
      </c>
      <c r="B2488" t="s">
        <v>1578</v>
      </c>
      <c r="D2488" t="str">
        <f t="shared" si="38"/>
        <v>SD - Perkins County</v>
      </c>
      <c r="E2488">
        <v>117.3</v>
      </c>
    </row>
    <row r="2489" spans="1:5" x14ac:dyDescent="0.2">
      <c r="A2489" t="s">
        <v>1834</v>
      </c>
      <c r="B2489" t="s">
        <v>1797</v>
      </c>
      <c r="D2489" t="str">
        <f t="shared" si="38"/>
        <v>SD - Potter County</v>
      </c>
      <c r="E2489">
        <v>115.27199999999999</v>
      </c>
    </row>
    <row r="2490" spans="1:5" x14ac:dyDescent="0.2">
      <c r="A2490" t="s">
        <v>1834</v>
      </c>
      <c r="B2490" t="s">
        <v>1863</v>
      </c>
      <c r="D2490" t="str">
        <f t="shared" si="38"/>
        <v>SD - Roberts County</v>
      </c>
      <c r="E2490">
        <v>115.62179999999999</v>
      </c>
    </row>
    <row r="2491" spans="1:5" x14ac:dyDescent="0.2">
      <c r="A2491" t="s">
        <v>1834</v>
      </c>
      <c r="B2491" t="s">
        <v>1864</v>
      </c>
      <c r="D2491" t="str">
        <f t="shared" si="38"/>
        <v>SD - Sanborn County</v>
      </c>
      <c r="E2491">
        <v>116.95800000000001</v>
      </c>
    </row>
    <row r="2492" spans="1:5" x14ac:dyDescent="0.2">
      <c r="A2492" t="s">
        <v>1834</v>
      </c>
      <c r="B2492" t="s">
        <v>1366</v>
      </c>
      <c r="D2492" t="str">
        <f t="shared" si="38"/>
        <v>SD - Shannon County</v>
      </c>
      <c r="E2492">
        <v>119.83499999999999</v>
      </c>
    </row>
    <row r="2493" spans="1:5" x14ac:dyDescent="0.2">
      <c r="A2493" t="s">
        <v>1834</v>
      </c>
      <c r="B2493" t="s">
        <v>1865</v>
      </c>
      <c r="D2493" t="str">
        <f t="shared" si="38"/>
        <v>SD - Spink County</v>
      </c>
      <c r="E2493">
        <v>116.27485714285714</v>
      </c>
    </row>
    <row r="2494" spans="1:5" x14ac:dyDescent="0.2">
      <c r="A2494" t="s">
        <v>1834</v>
      </c>
      <c r="B2494" t="s">
        <v>1866</v>
      </c>
      <c r="D2494" t="str">
        <f t="shared" si="38"/>
        <v>SD - Stanley County</v>
      </c>
      <c r="E2494">
        <v>110.32499999999999</v>
      </c>
    </row>
    <row r="2495" spans="1:5" x14ac:dyDescent="0.2">
      <c r="A2495" t="s">
        <v>1834</v>
      </c>
      <c r="B2495" t="s">
        <v>1867</v>
      </c>
      <c r="D2495" t="str">
        <f t="shared" si="38"/>
        <v>SD - Sully County</v>
      </c>
      <c r="E2495">
        <v>112.65299999999999</v>
      </c>
    </row>
    <row r="2496" spans="1:5" x14ac:dyDescent="0.2">
      <c r="A2496" t="s">
        <v>1834</v>
      </c>
      <c r="B2496" t="s">
        <v>1096</v>
      </c>
      <c r="D2496" t="str">
        <f t="shared" si="38"/>
        <v>SD - Todd County</v>
      </c>
      <c r="E2496">
        <v>120.79285714285716</v>
      </c>
    </row>
    <row r="2497" spans="1:5" x14ac:dyDescent="0.2">
      <c r="A2497" t="s">
        <v>1834</v>
      </c>
      <c r="B2497" t="s">
        <v>1868</v>
      </c>
      <c r="D2497" t="str">
        <f t="shared" si="38"/>
        <v>SD - Tripp County</v>
      </c>
      <c r="E2497">
        <v>115.02112499999998</v>
      </c>
    </row>
    <row r="2498" spans="1:5" x14ac:dyDescent="0.2">
      <c r="A2498" t="s">
        <v>1834</v>
      </c>
      <c r="B2498" t="s">
        <v>781</v>
      </c>
      <c r="D2498" t="str">
        <f t="shared" si="38"/>
        <v>SD - Turner County</v>
      </c>
      <c r="E2498">
        <v>112.22775</v>
      </c>
    </row>
    <row r="2499" spans="1:5" x14ac:dyDescent="0.2">
      <c r="A2499" t="s">
        <v>1834</v>
      </c>
      <c r="B2499" t="s">
        <v>502</v>
      </c>
      <c r="D2499" t="str">
        <f t="shared" ref="D2499:D2562" si="39">A2499&amp;" - "&amp;B2499</f>
        <v>SD - Union County</v>
      </c>
      <c r="E2499">
        <v>106.80200000000001</v>
      </c>
    </row>
    <row r="2500" spans="1:5" x14ac:dyDescent="0.2">
      <c r="A2500" t="s">
        <v>1834</v>
      </c>
      <c r="B2500" t="s">
        <v>1869</v>
      </c>
      <c r="D2500" t="str">
        <f t="shared" si="39"/>
        <v>SD - Walworth County</v>
      </c>
      <c r="E2500">
        <v>116.77371428571428</v>
      </c>
    </row>
    <row r="2501" spans="1:5" x14ac:dyDescent="0.2">
      <c r="A2501" t="s">
        <v>1834</v>
      </c>
      <c r="B2501" t="s">
        <v>1870</v>
      </c>
      <c r="D2501" t="str">
        <f t="shared" si="39"/>
        <v>SD - Yankton County</v>
      </c>
      <c r="E2501">
        <v>110.59499999999998</v>
      </c>
    </row>
    <row r="2502" spans="1:5" x14ac:dyDescent="0.2">
      <c r="A2502" t="s">
        <v>1834</v>
      </c>
      <c r="B2502" t="s">
        <v>1871</v>
      </c>
      <c r="D2502" t="str">
        <f t="shared" si="39"/>
        <v>SD - Ziebach County</v>
      </c>
      <c r="E2502">
        <v>121.4712</v>
      </c>
    </row>
    <row r="2503" spans="1:5" x14ac:dyDescent="0.2">
      <c r="A2503" t="s">
        <v>1872</v>
      </c>
      <c r="B2503" t="s">
        <v>977</v>
      </c>
      <c r="D2503" t="str">
        <f t="shared" si="39"/>
        <v>TN - Anderson County</v>
      </c>
      <c r="E2503">
        <v>108.01757812500001</v>
      </c>
    </row>
    <row r="2504" spans="1:5" x14ac:dyDescent="0.2">
      <c r="A2504" t="s">
        <v>1872</v>
      </c>
      <c r="B2504" t="s">
        <v>1772</v>
      </c>
      <c r="D2504" t="str">
        <f t="shared" si="39"/>
        <v>TN - Bedford County</v>
      </c>
      <c r="E2504">
        <v>109.45656</v>
      </c>
    </row>
    <row r="2505" spans="1:5" x14ac:dyDescent="0.2">
      <c r="A2505" t="s">
        <v>1872</v>
      </c>
      <c r="B2505" t="s">
        <v>453</v>
      </c>
      <c r="D2505" t="str">
        <f t="shared" si="39"/>
        <v>TN - Benton County</v>
      </c>
      <c r="E2505">
        <v>112.3218</v>
      </c>
    </row>
    <row r="2506" spans="1:5" x14ac:dyDescent="0.2">
      <c r="A2506" t="s">
        <v>1872</v>
      </c>
      <c r="B2506" t="s">
        <v>1873</v>
      </c>
      <c r="D2506" t="str">
        <f t="shared" si="39"/>
        <v>TN - Bledsoe County</v>
      </c>
      <c r="E2506">
        <v>112.31100000000001</v>
      </c>
    </row>
    <row r="2507" spans="1:5" x14ac:dyDescent="0.2">
      <c r="A2507" t="s">
        <v>1872</v>
      </c>
      <c r="B2507" t="s">
        <v>370</v>
      </c>
      <c r="D2507" t="str">
        <f t="shared" si="39"/>
        <v>TN - Blount County</v>
      </c>
      <c r="E2507">
        <v>105.63744303797471</v>
      </c>
    </row>
    <row r="2508" spans="1:5" x14ac:dyDescent="0.2">
      <c r="A2508" t="s">
        <v>1872</v>
      </c>
      <c r="B2508" t="s">
        <v>455</v>
      </c>
      <c r="D2508" t="str">
        <f t="shared" si="39"/>
        <v>TN - Bradley County</v>
      </c>
      <c r="E2508">
        <v>107.55343636363641</v>
      </c>
    </row>
    <row r="2509" spans="1:5" x14ac:dyDescent="0.2">
      <c r="A2509" t="s">
        <v>1872</v>
      </c>
      <c r="B2509" t="s">
        <v>1057</v>
      </c>
      <c r="D2509" t="str">
        <f t="shared" si="39"/>
        <v>TN - Campbell County</v>
      </c>
      <c r="E2509">
        <v>114.53599999999999</v>
      </c>
    </row>
    <row r="2510" spans="1:5" x14ac:dyDescent="0.2">
      <c r="A2510" t="s">
        <v>1872</v>
      </c>
      <c r="B2510" t="s">
        <v>1874</v>
      </c>
      <c r="D2510" t="str">
        <f t="shared" si="39"/>
        <v>TN - Cannon County</v>
      </c>
      <c r="E2510">
        <v>109.74869999999999</v>
      </c>
    </row>
    <row r="2511" spans="1:5" x14ac:dyDescent="0.2">
      <c r="A2511" t="s">
        <v>1872</v>
      </c>
      <c r="B2511" t="s">
        <v>456</v>
      </c>
      <c r="D2511" t="str">
        <f t="shared" si="39"/>
        <v>TN - Carroll County</v>
      </c>
      <c r="E2511">
        <v>112.999</v>
      </c>
    </row>
    <row r="2512" spans="1:5" x14ac:dyDescent="0.2">
      <c r="A2512" t="s">
        <v>1872</v>
      </c>
      <c r="B2512" t="s">
        <v>1059</v>
      </c>
      <c r="D2512" t="str">
        <f t="shared" si="39"/>
        <v>TN - Carter County</v>
      </c>
      <c r="E2512">
        <v>110.83235294117645</v>
      </c>
    </row>
    <row r="2513" spans="1:5" x14ac:dyDescent="0.2">
      <c r="A2513" t="s">
        <v>1872</v>
      </c>
      <c r="B2513" t="s">
        <v>1875</v>
      </c>
      <c r="D2513" t="str">
        <f t="shared" si="39"/>
        <v>TN - Cheatham County</v>
      </c>
      <c r="E2513">
        <v>103.60231578947371</v>
      </c>
    </row>
    <row r="2514" spans="1:5" x14ac:dyDescent="0.2">
      <c r="A2514" t="s">
        <v>1872</v>
      </c>
      <c r="B2514" t="s">
        <v>1779</v>
      </c>
      <c r="D2514" t="str">
        <f t="shared" si="39"/>
        <v>TN - Chester County</v>
      </c>
      <c r="E2514">
        <v>109.32699999999998</v>
      </c>
    </row>
    <row r="2515" spans="1:5" x14ac:dyDescent="0.2">
      <c r="A2515" t="s">
        <v>1872</v>
      </c>
      <c r="B2515" t="s">
        <v>1377</v>
      </c>
      <c r="D2515" t="str">
        <f t="shared" si="39"/>
        <v>TN - Claiborne County</v>
      </c>
      <c r="E2515">
        <v>112.48266666666667</v>
      </c>
    </row>
    <row r="2516" spans="1:5" x14ac:dyDescent="0.2">
      <c r="A2516" t="s">
        <v>1872</v>
      </c>
      <c r="B2516" t="s">
        <v>379</v>
      </c>
      <c r="D2516" t="str">
        <f t="shared" si="39"/>
        <v>TN - Clay County</v>
      </c>
      <c r="E2516">
        <v>115.239375</v>
      </c>
    </row>
    <row r="2517" spans="1:5" x14ac:dyDescent="0.2">
      <c r="A2517" t="s">
        <v>1872</v>
      </c>
      <c r="B2517" t="s">
        <v>1876</v>
      </c>
      <c r="D2517" t="str">
        <f t="shared" si="39"/>
        <v>TN - Cocke County</v>
      </c>
      <c r="E2517">
        <v>112.37458064516127</v>
      </c>
    </row>
    <row r="2518" spans="1:5" x14ac:dyDescent="0.2">
      <c r="A2518" t="s">
        <v>1872</v>
      </c>
      <c r="B2518" t="s">
        <v>381</v>
      </c>
      <c r="D2518" t="str">
        <f t="shared" si="39"/>
        <v>TN - Coffee County</v>
      </c>
      <c r="E2518">
        <v>109.53196874999999</v>
      </c>
    </row>
    <row r="2519" spans="1:5" x14ac:dyDescent="0.2">
      <c r="A2519" t="s">
        <v>1872</v>
      </c>
      <c r="B2519" t="s">
        <v>1877</v>
      </c>
      <c r="D2519" t="str">
        <f t="shared" si="39"/>
        <v>TN - Crockett County</v>
      </c>
      <c r="E2519">
        <v>112.38685714285715</v>
      </c>
    </row>
    <row r="2520" spans="1:5" x14ac:dyDescent="0.2">
      <c r="A2520" t="s">
        <v>1872</v>
      </c>
      <c r="B2520" t="s">
        <v>894</v>
      </c>
      <c r="D2520" t="str">
        <f t="shared" si="39"/>
        <v>TN - Cumberland County</v>
      </c>
      <c r="E2520">
        <v>109.386375</v>
      </c>
    </row>
    <row r="2521" spans="1:5" x14ac:dyDescent="0.2">
      <c r="A2521" t="s">
        <v>1872</v>
      </c>
      <c r="B2521" t="s">
        <v>1466</v>
      </c>
      <c r="D2521" t="str">
        <f t="shared" si="39"/>
        <v>TN - Davidson County</v>
      </c>
      <c r="E2521">
        <v>101.5368311688313</v>
      </c>
    </row>
    <row r="2522" spans="1:5" x14ac:dyDescent="0.2">
      <c r="A2522" t="s">
        <v>1872</v>
      </c>
      <c r="B2522" t="s">
        <v>716</v>
      </c>
      <c r="D2522" t="str">
        <f t="shared" si="39"/>
        <v>TN - Decatur County</v>
      </c>
      <c r="E2522">
        <v>113.53581818181819</v>
      </c>
    </row>
    <row r="2523" spans="1:5" x14ac:dyDescent="0.2">
      <c r="A2523" t="s">
        <v>1872</v>
      </c>
      <c r="B2523" t="s">
        <v>390</v>
      </c>
      <c r="D2523" t="str">
        <f t="shared" si="39"/>
        <v>TN - DeKalb County</v>
      </c>
      <c r="E2523">
        <v>109.39349999999997</v>
      </c>
    </row>
    <row r="2524" spans="1:5" x14ac:dyDescent="0.2">
      <c r="A2524" t="s">
        <v>1872</v>
      </c>
      <c r="B2524" t="s">
        <v>1878</v>
      </c>
      <c r="D2524" t="str">
        <f t="shared" si="39"/>
        <v>TN - Dickson County</v>
      </c>
      <c r="E2524">
        <v>106.37390322580643</v>
      </c>
    </row>
    <row r="2525" spans="1:5" x14ac:dyDescent="0.2">
      <c r="A2525" t="s">
        <v>1872</v>
      </c>
      <c r="B2525" t="s">
        <v>1879</v>
      </c>
      <c r="D2525" t="str">
        <f t="shared" si="39"/>
        <v>TN - Dyer County</v>
      </c>
      <c r="E2525">
        <v>110.547</v>
      </c>
    </row>
    <row r="2526" spans="1:5" x14ac:dyDescent="0.2">
      <c r="A2526" t="s">
        <v>1872</v>
      </c>
      <c r="B2526" t="s">
        <v>394</v>
      </c>
      <c r="D2526" t="str">
        <f t="shared" si="39"/>
        <v>TN - Fayette County</v>
      </c>
      <c r="E2526">
        <v>105.14495454545455</v>
      </c>
    </row>
    <row r="2527" spans="1:5" x14ac:dyDescent="0.2">
      <c r="A2527" t="s">
        <v>1872</v>
      </c>
      <c r="B2527" t="s">
        <v>1880</v>
      </c>
      <c r="D2527" t="str">
        <f t="shared" si="39"/>
        <v>TN - Fentress County</v>
      </c>
      <c r="E2527">
        <v>115.54049999999999</v>
      </c>
    </row>
    <row r="2528" spans="1:5" x14ac:dyDescent="0.2">
      <c r="A2528" t="s">
        <v>1872</v>
      </c>
      <c r="B2528" t="s">
        <v>395</v>
      </c>
      <c r="D2528" t="str">
        <f t="shared" si="39"/>
        <v>TN - Franklin County</v>
      </c>
      <c r="E2528">
        <v>108.61166666666666</v>
      </c>
    </row>
    <row r="2529" spans="1:5" x14ac:dyDescent="0.2">
      <c r="A2529" t="s">
        <v>1872</v>
      </c>
      <c r="B2529" t="s">
        <v>945</v>
      </c>
      <c r="D2529" t="str">
        <f t="shared" si="39"/>
        <v>TN - Gibson County</v>
      </c>
      <c r="E2529">
        <v>112.15232608695653</v>
      </c>
    </row>
    <row r="2530" spans="1:5" x14ac:dyDescent="0.2">
      <c r="A2530" t="s">
        <v>1872</v>
      </c>
      <c r="B2530" t="s">
        <v>1881</v>
      </c>
      <c r="D2530" t="str">
        <f t="shared" si="39"/>
        <v>TN - Giles County</v>
      </c>
      <c r="E2530">
        <v>110.33621052631581</v>
      </c>
    </row>
    <row r="2531" spans="1:5" x14ac:dyDescent="0.2">
      <c r="A2531" t="s">
        <v>1872</v>
      </c>
      <c r="B2531" t="s">
        <v>1882</v>
      </c>
      <c r="D2531" t="str">
        <f t="shared" si="39"/>
        <v>TN - Grainger County</v>
      </c>
      <c r="E2531">
        <v>111.60281249999998</v>
      </c>
    </row>
    <row r="2532" spans="1:5" x14ac:dyDescent="0.2">
      <c r="A2532" t="s">
        <v>1872</v>
      </c>
      <c r="B2532" t="s">
        <v>397</v>
      </c>
      <c r="D2532" t="str">
        <f t="shared" si="39"/>
        <v>TN - Greene County</v>
      </c>
      <c r="E2532">
        <v>110.1301132075472</v>
      </c>
    </row>
    <row r="2533" spans="1:5" x14ac:dyDescent="0.2">
      <c r="A2533" t="s">
        <v>1872</v>
      </c>
      <c r="B2533" t="s">
        <v>819</v>
      </c>
      <c r="D2533" t="str">
        <f t="shared" si="39"/>
        <v>TN - Grundy County</v>
      </c>
      <c r="E2533">
        <v>115.83736363636363</v>
      </c>
    </row>
    <row r="2534" spans="1:5" x14ac:dyDescent="0.2">
      <c r="A2534" t="s">
        <v>1872</v>
      </c>
      <c r="B2534" t="s">
        <v>1883</v>
      </c>
      <c r="D2534" t="str">
        <f t="shared" si="39"/>
        <v>TN - Hamblen County</v>
      </c>
      <c r="E2534">
        <v>109.01297872340425</v>
      </c>
    </row>
    <row r="2535" spans="1:5" x14ac:dyDescent="0.2">
      <c r="A2535" t="s">
        <v>1872</v>
      </c>
      <c r="B2535" t="s">
        <v>652</v>
      </c>
      <c r="D2535" t="str">
        <f t="shared" si="39"/>
        <v>TN - Hamilton County</v>
      </c>
      <c r="E2535">
        <v>106.13791189427312</v>
      </c>
    </row>
    <row r="2536" spans="1:5" x14ac:dyDescent="0.2">
      <c r="A2536" t="s">
        <v>1872</v>
      </c>
      <c r="B2536" t="s">
        <v>736</v>
      </c>
      <c r="D2536" t="str">
        <f t="shared" si="39"/>
        <v>TN - Hancock County</v>
      </c>
      <c r="E2536">
        <v>116.27550000000001</v>
      </c>
    </row>
    <row r="2537" spans="1:5" x14ac:dyDescent="0.2">
      <c r="A2537" t="s">
        <v>1872</v>
      </c>
      <c r="B2537" t="s">
        <v>1884</v>
      </c>
      <c r="D2537" t="str">
        <f t="shared" si="39"/>
        <v>TN - Hardeman County</v>
      </c>
      <c r="E2537">
        <v>113.06226315789473</v>
      </c>
    </row>
    <row r="2538" spans="1:5" x14ac:dyDescent="0.2">
      <c r="A2538" t="s">
        <v>1872</v>
      </c>
      <c r="B2538" t="s">
        <v>821</v>
      </c>
      <c r="D2538" t="str">
        <f t="shared" si="39"/>
        <v>TN - Hardin County</v>
      </c>
      <c r="E2538">
        <v>112.72689473684211</v>
      </c>
    </row>
    <row r="2539" spans="1:5" x14ac:dyDescent="0.2">
      <c r="A2539" t="s">
        <v>1872</v>
      </c>
      <c r="B2539" t="s">
        <v>1885</v>
      </c>
      <c r="D2539" t="str">
        <f t="shared" si="39"/>
        <v>TN - Hawkins County</v>
      </c>
      <c r="E2539">
        <v>110.50499999999998</v>
      </c>
    </row>
    <row r="2540" spans="1:5" x14ac:dyDescent="0.2">
      <c r="A2540" t="s">
        <v>1872</v>
      </c>
      <c r="B2540" t="s">
        <v>1477</v>
      </c>
      <c r="D2540" t="str">
        <f t="shared" si="39"/>
        <v>TN - Haywood County</v>
      </c>
      <c r="E2540">
        <v>112.80420000000001</v>
      </c>
    </row>
    <row r="2541" spans="1:5" x14ac:dyDescent="0.2">
      <c r="A2541" t="s">
        <v>1872</v>
      </c>
      <c r="B2541" t="s">
        <v>901</v>
      </c>
      <c r="D2541" t="str">
        <f t="shared" si="39"/>
        <v>TN - Henderson County</v>
      </c>
      <c r="E2541">
        <v>110.94347368421055</v>
      </c>
    </row>
    <row r="2542" spans="1:5" x14ac:dyDescent="0.2">
      <c r="A2542" t="s">
        <v>1872</v>
      </c>
      <c r="B2542" t="s">
        <v>399</v>
      </c>
      <c r="D2542" t="str">
        <f t="shared" si="39"/>
        <v>TN - Henry County</v>
      </c>
      <c r="E2542">
        <v>111.51962068965518</v>
      </c>
    </row>
    <row r="2543" spans="1:5" x14ac:dyDescent="0.2">
      <c r="A2543" t="s">
        <v>1872</v>
      </c>
      <c r="B2543" t="s">
        <v>1071</v>
      </c>
      <c r="D2543" t="str">
        <f t="shared" si="39"/>
        <v>TN - Hickman County</v>
      </c>
      <c r="E2543">
        <v>110.83223076923079</v>
      </c>
    </row>
    <row r="2544" spans="1:5" x14ac:dyDescent="0.2">
      <c r="A2544" t="s">
        <v>1872</v>
      </c>
      <c r="B2544" t="s">
        <v>400</v>
      </c>
      <c r="D2544" t="str">
        <f t="shared" si="39"/>
        <v>TN - Houston County</v>
      </c>
      <c r="E2544">
        <v>112.73914285714285</v>
      </c>
    </row>
    <row r="2545" spans="1:5" x14ac:dyDescent="0.2">
      <c r="A2545" t="s">
        <v>1872</v>
      </c>
      <c r="B2545" t="s">
        <v>1384</v>
      </c>
      <c r="D2545" t="str">
        <f t="shared" si="39"/>
        <v>TN - Humphreys County</v>
      </c>
      <c r="E2545">
        <v>109.53449999999999</v>
      </c>
    </row>
    <row r="2546" spans="1:5" x14ac:dyDescent="0.2">
      <c r="A2546" t="s">
        <v>1872</v>
      </c>
      <c r="B2546" t="s">
        <v>401</v>
      </c>
      <c r="D2546" t="str">
        <f t="shared" si="39"/>
        <v>TN - Jackson County</v>
      </c>
      <c r="E2546">
        <v>112.66500000000001</v>
      </c>
    </row>
    <row r="2547" spans="1:5" x14ac:dyDescent="0.2">
      <c r="A2547" t="s">
        <v>1872</v>
      </c>
      <c r="B2547" t="s">
        <v>402</v>
      </c>
      <c r="D2547" t="str">
        <f t="shared" si="39"/>
        <v>TN - Jefferson County</v>
      </c>
      <c r="E2547">
        <v>108.4933125</v>
      </c>
    </row>
    <row r="2548" spans="1:5" x14ac:dyDescent="0.2">
      <c r="A2548" t="s">
        <v>1872</v>
      </c>
      <c r="B2548" t="s">
        <v>477</v>
      </c>
      <c r="D2548" t="str">
        <f t="shared" si="39"/>
        <v>TN - Johnson County</v>
      </c>
      <c r="E2548">
        <v>113.02050000000001</v>
      </c>
    </row>
    <row r="2549" spans="1:5" x14ac:dyDescent="0.2">
      <c r="A2549" t="s">
        <v>1872</v>
      </c>
      <c r="B2549" t="s">
        <v>908</v>
      </c>
      <c r="D2549" t="str">
        <f t="shared" si="39"/>
        <v>TN - Knox County</v>
      </c>
      <c r="E2549">
        <v>105.35287982832617</v>
      </c>
    </row>
    <row r="2550" spans="1:5" x14ac:dyDescent="0.2">
      <c r="A2550" t="s">
        <v>1872</v>
      </c>
      <c r="B2550" t="s">
        <v>524</v>
      </c>
      <c r="D2550" t="str">
        <f t="shared" si="39"/>
        <v>TN - Lake County</v>
      </c>
      <c r="E2550">
        <v>114.97114285714285</v>
      </c>
    </row>
    <row r="2551" spans="1:5" x14ac:dyDescent="0.2">
      <c r="A2551" t="s">
        <v>1872</v>
      </c>
      <c r="B2551" t="s">
        <v>404</v>
      </c>
      <c r="D2551" t="str">
        <f t="shared" si="39"/>
        <v>TN - Lauderdale County</v>
      </c>
      <c r="E2551">
        <v>113.09791304347826</v>
      </c>
    </row>
    <row r="2552" spans="1:5" x14ac:dyDescent="0.2">
      <c r="A2552" t="s">
        <v>1872</v>
      </c>
      <c r="B2552" t="s">
        <v>405</v>
      </c>
      <c r="D2552" t="str">
        <f t="shared" si="39"/>
        <v>TN - Lawrence County</v>
      </c>
      <c r="E2552">
        <v>112.13370000000002</v>
      </c>
    </row>
    <row r="2553" spans="1:5" x14ac:dyDescent="0.2">
      <c r="A2553" t="s">
        <v>1872</v>
      </c>
      <c r="B2553" t="s">
        <v>875</v>
      </c>
      <c r="D2553" t="str">
        <f t="shared" si="39"/>
        <v>TN - Lewis County</v>
      </c>
      <c r="E2553">
        <v>111.89571428571428</v>
      </c>
    </row>
    <row r="2554" spans="1:5" x14ac:dyDescent="0.2">
      <c r="A2554" t="s">
        <v>1872</v>
      </c>
      <c r="B2554" t="s">
        <v>479</v>
      </c>
      <c r="D2554" t="str">
        <f t="shared" si="39"/>
        <v>TN - Lincoln County</v>
      </c>
      <c r="E2554">
        <v>110.29343478260868</v>
      </c>
    </row>
    <row r="2555" spans="1:5" x14ac:dyDescent="0.2">
      <c r="A2555" t="s">
        <v>1872</v>
      </c>
      <c r="B2555" t="s">
        <v>1886</v>
      </c>
      <c r="D2555" t="str">
        <f t="shared" si="39"/>
        <v>TN - Loudon County</v>
      </c>
      <c r="E2555">
        <v>105.73071428571427</v>
      </c>
    </row>
    <row r="2556" spans="1:5" x14ac:dyDescent="0.2">
      <c r="A2556" t="s">
        <v>1872</v>
      </c>
      <c r="B2556" t="s">
        <v>1887</v>
      </c>
      <c r="D2556" t="str">
        <f t="shared" si="39"/>
        <v>TN - McMinn County</v>
      </c>
      <c r="E2556">
        <v>110.16928124999998</v>
      </c>
    </row>
    <row r="2557" spans="1:5" x14ac:dyDescent="0.2">
      <c r="A2557" t="s">
        <v>1872</v>
      </c>
      <c r="B2557" t="s">
        <v>1888</v>
      </c>
      <c r="D2557" t="str">
        <f t="shared" si="39"/>
        <v>TN - McNairy County</v>
      </c>
      <c r="E2557">
        <v>113.07419999999999</v>
      </c>
    </row>
    <row r="2558" spans="1:5" x14ac:dyDescent="0.2">
      <c r="A2558" t="s">
        <v>1872</v>
      </c>
      <c r="B2558" t="s">
        <v>409</v>
      </c>
      <c r="D2558" t="str">
        <f t="shared" si="39"/>
        <v>TN - Macon County</v>
      </c>
      <c r="E2558">
        <v>112.35253846153849</v>
      </c>
    </row>
    <row r="2559" spans="1:5" x14ac:dyDescent="0.2">
      <c r="A2559" t="s">
        <v>1872</v>
      </c>
      <c r="B2559" t="s">
        <v>410</v>
      </c>
      <c r="D2559" t="str">
        <f t="shared" si="39"/>
        <v>TN - Madison County</v>
      </c>
      <c r="E2559">
        <v>110.06506849315068</v>
      </c>
    </row>
    <row r="2560" spans="1:5" x14ac:dyDescent="0.2">
      <c r="A2560" t="s">
        <v>1872</v>
      </c>
      <c r="B2560" t="s">
        <v>412</v>
      </c>
      <c r="D2560" t="str">
        <f t="shared" si="39"/>
        <v>TN - Marion County</v>
      </c>
      <c r="E2560">
        <v>109.87695000000001</v>
      </c>
    </row>
    <row r="2561" spans="1:5" x14ac:dyDescent="0.2">
      <c r="A2561" t="s">
        <v>1872</v>
      </c>
      <c r="B2561" t="s">
        <v>413</v>
      </c>
      <c r="D2561" t="str">
        <f t="shared" si="39"/>
        <v>TN - Marshall County</v>
      </c>
      <c r="E2561">
        <v>108.9645882352941</v>
      </c>
    </row>
    <row r="2562" spans="1:5" x14ac:dyDescent="0.2">
      <c r="A2562" t="s">
        <v>1872</v>
      </c>
      <c r="B2562" t="s">
        <v>1889</v>
      </c>
      <c r="D2562" t="str">
        <f t="shared" si="39"/>
        <v>TN - Maury County</v>
      </c>
      <c r="E2562">
        <v>107.33999999999999</v>
      </c>
    </row>
    <row r="2563" spans="1:5" x14ac:dyDescent="0.2">
      <c r="A2563" t="s">
        <v>1872</v>
      </c>
      <c r="B2563" t="s">
        <v>1694</v>
      </c>
      <c r="D2563" t="str">
        <f t="shared" ref="D2563:D2626" si="40">A2563&amp;" - "&amp;B2563</f>
        <v>TN - Meigs County</v>
      </c>
      <c r="E2563">
        <v>109.27050000000001</v>
      </c>
    </row>
    <row r="2564" spans="1:5" x14ac:dyDescent="0.2">
      <c r="A2564" t="s">
        <v>1872</v>
      </c>
      <c r="B2564" t="s">
        <v>415</v>
      </c>
      <c r="D2564" t="str">
        <f t="shared" si="40"/>
        <v>TN - Monroe County</v>
      </c>
      <c r="E2564">
        <v>110.61119999999997</v>
      </c>
    </row>
    <row r="2565" spans="1:5" x14ac:dyDescent="0.2">
      <c r="A2565" t="s">
        <v>1872</v>
      </c>
      <c r="B2565" t="s">
        <v>416</v>
      </c>
      <c r="D2565" t="str">
        <f t="shared" si="40"/>
        <v>TN - Montgomery County</v>
      </c>
      <c r="E2565">
        <v>108.60541071428574</v>
      </c>
    </row>
    <row r="2566" spans="1:5" x14ac:dyDescent="0.2">
      <c r="A2566" t="s">
        <v>1872</v>
      </c>
      <c r="B2566" t="s">
        <v>1486</v>
      </c>
      <c r="D2566" t="str">
        <f t="shared" si="40"/>
        <v>TN - Moore County</v>
      </c>
      <c r="E2566">
        <v>108.55799999999999</v>
      </c>
    </row>
    <row r="2567" spans="1:5" x14ac:dyDescent="0.2">
      <c r="A2567" t="s">
        <v>1872</v>
      </c>
      <c r="B2567" t="s">
        <v>417</v>
      </c>
      <c r="D2567" t="str">
        <f t="shared" si="40"/>
        <v>TN - Morgan County</v>
      </c>
      <c r="E2567">
        <v>114.02043750000001</v>
      </c>
    </row>
    <row r="2568" spans="1:5" x14ac:dyDescent="0.2">
      <c r="A2568" t="s">
        <v>1872</v>
      </c>
      <c r="B2568" t="s">
        <v>1890</v>
      </c>
      <c r="D2568" t="str">
        <f t="shared" si="40"/>
        <v>TN - Obion County</v>
      </c>
      <c r="E2568">
        <v>111.12869999999998</v>
      </c>
    </row>
    <row r="2569" spans="1:5" x14ac:dyDescent="0.2">
      <c r="A2569" t="s">
        <v>1872</v>
      </c>
      <c r="B2569" t="s">
        <v>1891</v>
      </c>
      <c r="D2569" t="str">
        <f t="shared" si="40"/>
        <v>TN - Overton County</v>
      </c>
      <c r="E2569">
        <v>112.833</v>
      </c>
    </row>
    <row r="2570" spans="1:5" x14ac:dyDescent="0.2">
      <c r="A2570" t="s">
        <v>1872</v>
      </c>
      <c r="B2570" t="s">
        <v>418</v>
      </c>
      <c r="D2570" t="str">
        <f t="shared" si="40"/>
        <v>TN - Perry County</v>
      </c>
      <c r="E2570">
        <v>112.926</v>
      </c>
    </row>
    <row r="2571" spans="1:5" x14ac:dyDescent="0.2">
      <c r="A2571" t="s">
        <v>1872</v>
      </c>
      <c r="B2571" t="s">
        <v>1892</v>
      </c>
      <c r="D2571" t="str">
        <f t="shared" si="40"/>
        <v>TN - Pickett County</v>
      </c>
      <c r="E2571">
        <v>113.14619999999999</v>
      </c>
    </row>
    <row r="2572" spans="1:5" x14ac:dyDescent="0.2">
      <c r="A2572" t="s">
        <v>1872</v>
      </c>
      <c r="B2572" t="s">
        <v>490</v>
      </c>
      <c r="D2572" t="str">
        <f t="shared" si="40"/>
        <v>TN - Polk County</v>
      </c>
      <c r="E2572">
        <v>111.59515384615385</v>
      </c>
    </row>
    <row r="2573" spans="1:5" x14ac:dyDescent="0.2">
      <c r="A2573" t="s">
        <v>1872</v>
      </c>
      <c r="B2573" t="s">
        <v>673</v>
      </c>
      <c r="D2573" t="str">
        <f t="shared" si="40"/>
        <v>TN - Putnam County</v>
      </c>
      <c r="E2573">
        <v>107.67707142857145</v>
      </c>
    </row>
    <row r="2574" spans="1:5" x14ac:dyDescent="0.2">
      <c r="A2574" t="s">
        <v>1872</v>
      </c>
      <c r="B2574" t="s">
        <v>1893</v>
      </c>
      <c r="D2574" t="str">
        <f t="shared" si="40"/>
        <v>TN - Rhea County</v>
      </c>
      <c r="E2574">
        <v>110.54950000000001</v>
      </c>
    </row>
    <row r="2575" spans="1:5" x14ac:dyDescent="0.2">
      <c r="A2575" t="s">
        <v>1872</v>
      </c>
      <c r="B2575" t="s">
        <v>1894</v>
      </c>
      <c r="D2575" t="str">
        <f t="shared" si="40"/>
        <v>TN - Roane County</v>
      </c>
      <c r="E2575">
        <v>108.86903999999997</v>
      </c>
    </row>
    <row r="2576" spans="1:5" x14ac:dyDescent="0.2">
      <c r="A2576" t="s">
        <v>1872</v>
      </c>
      <c r="B2576" t="s">
        <v>1092</v>
      </c>
      <c r="D2576" t="str">
        <f t="shared" si="40"/>
        <v>TN - Robertson County</v>
      </c>
      <c r="E2576">
        <v>103.84907142857142</v>
      </c>
    </row>
    <row r="2577" spans="1:5" x14ac:dyDescent="0.2">
      <c r="A2577" t="s">
        <v>1872</v>
      </c>
      <c r="B2577" t="s">
        <v>1499</v>
      </c>
      <c r="D2577" t="str">
        <f t="shared" si="40"/>
        <v>TN - Rutherford County</v>
      </c>
      <c r="E2577">
        <v>103.15477611940292</v>
      </c>
    </row>
    <row r="2578" spans="1:5" x14ac:dyDescent="0.2">
      <c r="A2578" t="s">
        <v>1872</v>
      </c>
      <c r="B2578" t="s">
        <v>496</v>
      </c>
      <c r="D2578" t="str">
        <f t="shared" si="40"/>
        <v>TN - Scott County</v>
      </c>
      <c r="E2578">
        <v>114.89929411764707</v>
      </c>
    </row>
    <row r="2579" spans="1:5" x14ac:dyDescent="0.2">
      <c r="A2579" t="s">
        <v>1872</v>
      </c>
      <c r="B2579" t="s">
        <v>1895</v>
      </c>
      <c r="D2579" t="str">
        <f t="shared" si="40"/>
        <v>TN - Sequatchie County</v>
      </c>
      <c r="E2579">
        <v>110.51774999999999</v>
      </c>
    </row>
    <row r="2580" spans="1:5" x14ac:dyDescent="0.2">
      <c r="A2580" t="s">
        <v>1872</v>
      </c>
      <c r="B2580" t="s">
        <v>499</v>
      </c>
      <c r="D2580" t="str">
        <f t="shared" si="40"/>
        <v>TN - Sevier County</v>
      </c>
      <c r="E2580">
        <v>104.13085714285712</v>
      </c>
    </row>
    <row r="2581" spans="1:5" x14ac:dyDescent="0.2">
      <c r="A2581" t="s">
        <v>1872</v>
      </c>
      <c r="B2581" t="s">
        <v>424</v>
      </c>
      <c r="D2581" t="str">
        <f t="shared" si="40"/>
        <v>TN - Shelby County</v>
      </c>
      <c r="E2581">
        <v>106.98816690647486</v>
      </c>
    </row>
    <row r="2582" spans="1:5" x14ac:dyDescent="0.2">
      <c r="A2582" t="s">
        <v>1872</v>
      </c>
      <c r="B2582" t="s">
        <v>1032</v>
      </c>
      <c r="D2582" t="str">
        <f t="shared" si="40"/>
        <v>TN - Smith County</v>
      </c>
      <c r="E2582">
        <v>108.38146153846154</v>
      </c>
    </row>
    <row r="2583" spans="1:5" x14ac:dyDescent="0.2">
      <c r="A2583" t="s">
        <v>1872</v>
      </c>
      <c r="B2583" t="s">
        <v>769</v>
      </c>
      <c r="D2583" t="str">
        <f t="shared" si="40"/>
        <v>TN - Stewart County</v>
      </c>
      <c r="E2583">
        <v>110.363</v>
      </c>
    </row>
    <row r="2584" spans="1:5" x14ac:dyDescent="0.2">
      <c r="A2584" t="s">
        <v>1872</v>
      </c>
      <c r="B2584" t="s">
        <v>966</v>
      </c>
      <c r="D2584" t="str">
        <f t="shared" si="40"/>
        <v>TN - Sullivan County</v>
      </c>
      <c r="E2584">
        <v>108.81317647058817</v>
      </c>
    </row>
    <row r="2585" spans="1:5" x14ac:dyDescent="0.2">
      <c r="A2585" t="s">
        <v>1872</v>
      </c>
      <c r="B2585" t="s">
        <v>1036</v>
      </c>
      <c r="D2585" t="str">
        <f t="shared" si="40"/>
        <v>TN - Sumner County</v>
      </c>
      <c r="E2585">
        <v>101.46658064516129</v>
      </c>
    </row>
    <row r="2586" spans="1:5" x14ac:dyDescent="0.2">
      <c r="A2586" t="s">
        <v>1872</v>
      </c>
      <c r="B2586" t="s">
        <v>969</v>
      </c>
      <c r="D2586" t="str">
        <f t="shared" si="40"/>
        <v>TN - Tipton County</v>
      </c>
      <c r="E2586">
        <v>107.74567741935486</v>
      </c>
    </row>
    <row r="2587" spans="1:5" x14ac:dyDescent="0.2">
      <c r="A2587" t="s">
        <v>1872</v>
      </c>
      <c r="B2587" t="s">
        <v>1896</v>
      </c>
      <c r="D2587" t="str">
        <f t="shared" si="40"/>
        <v>TN - Trousdale County</v>
      </c>
      <c r="E2587">
        <v>111.59357142857142</v>
      </c>
    </row>
    <row r="2588" spans="1:5" x14ac:dyDescent="0.2">
      <c r="A2588" t="s">
        <v>1872</v>
      </c>
      <c r="B2588" t="s">
        <v>1897</v>
      </c>
      <c r="D2588" t="str">
        <f t="shared" si="40"/>
        <v>TN - Unicoi County</v>
      </c>
      <c r="E2588">
        <v>110.37021428571428</v>
      </c>
    </row>
    <row r="2589" spans="1:5" x14ac:dyDescent="0.2">
      <c r="A2589" t="s">
        <v>1872</v>
      </c>
      <c r="B2589" t="s">
        <v>502</v>
      </c>
      <c r="D2589" t="str">
        <f t="shared" si="40"/>
        <v>TN - Union County</v>
      </c>
      <c r="E2589">
        <v>111.12060000000001</v>
      </c>
    </row>
    <row r="2590" spans="1:5" x14ac:dyDescent="0.2">
      <c r="A2590" t="s">
        <v>1872</v>
      </c>
      <c r="B2590" t="s">
        <v>503</v>
      </c>
      <c r="D2590" t="str">
        <f t="shared" si="40"/>
        <v>TN - Van Buren County</v>
      </c>
      <c r="E2590">
        <v>114.46425000000001</v>
      </c>
    </row>
    <row r="2591" spans="1:5" x14ac:dyDescent="0.2">
      <c r="A2591" t="s">
        <v>1872</v>
      </c>
      <c r="B2591" t="s">
        <v>785</v>
      </c>
      <c r="D2591" t="str">
        <f t="shared" si="40"/>
        <v>TN - Warren County</v>
      </c>
      <c r="E2591">
        <v>110.80303448275863</v>
      </c>
    </row>
    <row r="2592" spans="1:5" x14ac:dyDescent="0.2">
      <c r="A2592" t="s">
        <v>1872</v>
      </c>
      <c r="B2592" t="s">
        <v>430</v>
      </c>
      <c r="D2592" t="str">
        <f t="shared" si="40"/>
        <v>TN - Washington County</v>
      </c>
      <c r="E2592">
        <v>107.09448000000003</v>
      </c>
    </row>
    <row r="2593" spans="1:5" x14ac:dyDescent="0.2">
      <c r="A2593" t="s">
        <v>1872</v>
      </c>
      <c r="B2593" t="s">
        <v>786</v>
      </c>
      <c r="D2593" t="str">
        <f t="shared" si="40"/>
        <v>TN - Wayne County</v>
      </c>
      <c r="E2593">
        <v>114.58199999999999</v>
      </c>
    </row>
    <row r="2594" spans="1:5" x14ac:dyDescent="0.2">
      <c r="A2594" t="s">
        <v>1872</v>
      </c>
      <c r="B2594" t="s">
        <v>1898</v>
      </c>
      <c r="D2594" t="str">
        <f t="shared" si="40"/>
        <v>TN - Weakley County</v>
      </c>
      <c r="E2594">
        <v>111.74899999999997</v>
      </c>
    </row>
    <row r="2595" spans="1:5" x14ac:dyDescent="0.2">
      <c r="A2595" t="s">
        <v>1872</v>
      </c>
      <c r="B2595" t="s">
        <v>504</v>
      </c>
      <c r="D2595" t="str">
        <f t="shared" si="40"/>
        <v>TN - White County</v>
      </c>
      <c r="E2595">
        <v>111.53647058823529</v>
      </c>
    </row>
    <row r="2596" spans="1:5" x14ac:dyDescent="0.2">
      <c r="A2596" t="s">
        <v>1872</v>
      </c>
      <c r="B2596" t="s">
        <v>934</v>
      </c>
      <c r="D2596" t="str">
        <f t="shared" si="40"/>
        <v>TN - Williamson County</v>
      </c>
      <c r="E2596">
        <v>84.133148936170215</v>
      </c>
    </row>
    <row r="2597" spans="1:5" x14ac:dyDescent="0.2">
      <c r="A2597" t="s">
        <v>1872</v>
      </c>
      <c r="B2597" t="s">
        <v>1041</v>
      </c>
      <c r="D2597" t="str">
        <f t="shared" si="40"/>
        <v>TN - Wilson County</v>
      </c>
      <c r="E2597">
        <v>101.32279999999997</v>
      </c>
    </row>
    <row r="2598" spans="1:5" x14ac:dyDescent="0.2">
      <c r="A2598" t="s">
        <v>1899</v>
      </c>
      <c r="B2598" t="s">
        <v>977</v>
      </c>
      <c r="D2598" t="str">
        <f t="shared" si="40"/>
        <v>TX - Anderson County</v>
      </c>
      <c r="E2598">
        <v>112.8639512195122</v>
      </c>
    </row>
    <row r="2599" spans="1:5" x14ac:dyDescent="0.2">
      <c r="A2599" t="s">
        <v>1899</v>
      </c>
      <c r="B2599" t="s">
        <v>1900</v>
      </c>
      <c r="D2599" t="str">
        <f t="shared" si="40"/>
        <v>TX - Andrews County</v>
      </c>
      <c r="E2599">
        <v>114.64979999999998</v>
      </c>
    </row>
    <row r="2600" spans="1:5" x14ac:dyDescent="0.2">
      <c r="A2600" t="s">
        <v>1899</v>
      </c>
      <c r="B2600" t="s">
        <v>1901</v>
      </c>
      <c r="D2600" t="str">
        <f t="shared" si="40"/>
        <v>TX - Angelina County</v>
      </c>
      <c r="E2600">
        <v>112.61831249999999</v>
      </c>
    </row>
    <row r="2601" spans="1:5" x14ac:dyDescent="0.2">
      <c r="A2601" t="s">
        <v>1899</v>
      </c>
      <c r="B2601" t="s">
        <v>1902</v>
      </c>
      <c r="D2601" t="str">
        <f t="shared" si="40"/>
        <v>TX - Aransas County</v>
      </c>
      <c r="E2601">
        <v>111.15615789473685</v>
      </c>
    </row>
    <row r="2602" spans="1:5" x14ac:dyDescent="0.2">
      <c r="A2602" t="s">
        <v>1899</v>
      </c>
      <c r="B2602" t="s">
        <v>1903</v>
      </c>
      <c r="D2602" t="str">
        <f t="shared" si="40"/>
        <v>TX - Archer County</v>
      </c>
      <c r="E2602">
        <v>111.57900000000001</v>
      </c>
    </row>
    <row r="2603" spans="1:5" x14ac:dyDescent="0.2">
      <c r="A2603" t="s">
        <v>1899</v>
      </c>
      <c r="B2603" t="s">
        <v>1771</v>
      </c>
      <c r="D2603" t="str">
        <f t="shared" si="40"/>
        <v>TX - Armstrong County</v>
      </c>
      <c r="E2603">
        <v>112.17900000000002</v>
      </c>
    </row>
    <row r="2604" spans="1:5" x14ac:dyDescent="0.2">
      <c r="A2604" t="s">
        <v>1899</v>
      </c>
      <c r="B2604" t="s">
        <v>1904</v>
      </c>
      <c r="D2604" t="str">
        <f t="shared" si="40"/>
        <v>TX - Atascosa County</v>
      </c>
      <c r="E2604">
        <v>114.49291304347828</v>
      </c>
    </row>
    <row r="2605" spans="1:5" x14ac:dyDescent="0.2">
      <c r="A2605" t="s">
        <v>1899</v>
      </c>
      <c r="B2605" t="s">
        <v>1905</v>
      </c>
      <c r="D2605" t="str">
        <f t="shared" si="40"/>
        <v>TX - Austin County</v>
      </c>
      <c r="E2605">
        <v>107.51778947368422</v>
      </c>
    </row>
    <row r="2606" spans="1:5" x14ac:dyDescent="0.2">
      <c r="A2606" t="s">
        <v>1899</v>
      </c>
      <c r="B2606" t="s">
        <v>1906</v>
      </c>
      <c r="D2606" t="str">
        <f t="shared" si="40"/>
        <v>TX - Bailey County</v>
      </c>
      <c r="E2606">
        <v>116.63485714285716</v>
      </c>
    </row>
    <row r="2607" spans="1:5" x14ac:dyDescent="0.2">
      <c r="A2607" t="s">
        <v>1899</v>
      </c>
      <c r="B2607" t="s">
        <v>1907</v>
      </c>
      <c r="D2607" t="str">
        <f t="shared" si="40"/>
        <v>TX - Bandera County</v>
      </c>
      <c r="E2607">
        <v>106.10550000000001</v>
      </c>
    </row>
    <row r="2608" spans="1:5" x14ac:dyDescent="0.2">
      <c r="A2608" t="s">
        <v>1899</v>
      </c>
      <c r="B2608" t="s">
        <v>1908</v>
      </c>
      <c r="D2608" t="str">
        <f t="shared" si="40"/>
        <v>TX - Bastrop County</v>
      </c>
      <c r="E2608">
        <v>106.16982352941177</v>
      </c>
    </row>
    <row r="2609" spans="1:5" x14ac:dyDescent="0.2">
      <c r="A2609" t="s">
        <v>1899</v>
      </c>
      <c r="B2609" t="s">
        <v>1909</v>
      </c>
      <c r="D2609" t="str">
        <f t="shared" si="40"/>
        <v>TX - Baylor County</v>
      </c>
      <c r="E2609">
        <v>116.88119999999999</v>
      </c>
    </row>
    <row r="2610" spans="1:5" x14ac:dyDescent="0.2">
      <c r="A2610" t="s">
        <v>1899</v>
      </c>
      <c r="B2610" t="s">
        <v>1910</v>
      </c>
      <c r="D2610" t="str">
        <f t="shared" si="40"/>
        <v>TX - Bee County</v>
      </c>
      <c r="E2610">
        <v>115.66583999999999</v>
      </c>
    </row>
    <row r="2611" spans="1:5" x14ac:dyDescent="0.2">
      <c r="A2611" t="s">
        <v>1899</v>
      </c>
      <c r="B2611" t="s">
        <v>1048</v>
      </c>
      <c r="D2611" t="str">
        <f t="shared" si="40"/>
        <v>TX - Bell County</v>
      </c>
      <c r="E2611">
        <v>110.59084756097569</v>
      </c>
    </row>
    <row r="2612" spans="1:5" x14ac:dyDescent="0.2">
      <c r="A2612" t="s">
        <v>1899</v>
      </c>
      <c r="B2612" t="s">
        <v>1911</v>
      </c>
      <c r="D2612" t="str">
        <f t="shared" si="40"/>
        <v>TX - Bexar County</v>
      </c>
      <c r="E2612">
        <v>109.93462537165516</v>
      </c>
    </row>
    <row r="2613" spans="1:5" x14ac:dyDescent="0.2">
      <c r="A2613" t="s">
        <v>1899</v>
      </c>
      <c r="B2613" t="s">
        <v>1912</v>
      </c>
      <c r="D2613" t="str">
        <f t="shared" si="40"/>
        <v>TX - Blanco County</v>
      </c>
      <c r="E2613">
        <v>106.07914285714286</v>
      </c>
    </row>
    <row r="2614" spans="1:5" x14ac:dyDescent="0.2">
      <c r="A2614" t="s">
        <v>1899</v>
      </c>
      <c r="B2614" t="s">
        <v>1913</v>
      </c>
      <c r="D2614" t="str">
        <f t="shared" si="40"/>
        <v>TX - Borden County</v>
      </c>
      <c r="E2614">
        <v>115.461</v>
      </c>
    </row>
    <row r="2615" spans="1:5" x14ac:dyDescent="0.2">
      <c r="A2615" t="s">
        <v>1899</v>
      </c>
      <c r="B2615" t="s">
        <v>1914</v>
      </c>
      <c r="D2615" t="str">
        <f t="shared" si="40"/>
        <v>TX - Bosque County</v>
      </c>
      <c r="E2615">
        <v>112.69000000000001</v>
      </c>
    </row>
    <row r="2616" spans="1:5" x14ac:dyDescent="0.2">
      <c r="A2616" t="s">
        <v>1899</v>
      </c>
      <c r="B2616" t="s">
        <v>1915</v>
      </c>
      <c r="D2616" t="str">
        <f t="shared" si="40"/>
        <v>TX - Bowie County</v>
      </c>
      <c r="E2616">
        <v>112.27022222222219</v>
      </c>
    </row>
    <row r="2617" spans="1:5" x14ac:dyDescent="0.2">
      <c r="A2617" t="s">
        <v>1899</v>
      </c>
      <c r="B2617" t="s">
        <v>1916</v>
      </c>
      <c r="D2617" t="str">
        <f t="shared" si="40"/>
        <v>TX - Brazoria County</v>
      </c>
      <c r="E2617">
        <v>107.31733333333335</v>
      </c>
    </row>
    <row r="2618" spans="1:5" x14ac:dyDescent="0.2">
      <c r="A2618" t="s">
        <v>1899</v>
      </c>
      <c r="B2618" t="s">
        <v>1917</v>
      </c>
      <c r="D2618" t="str">
        <f t="shared" si="40"/>
        <v>TX - Brazos County</v>
      </c>
      <c r="E2618">
        <v>108.49916129032262</v>
      </c>
    </row>
    <row r="2619" spans="1:5" x14ac:dyDescent="0.2">
      <c r="A2619" t="s">
        <v>1899</v>
      </c>
      <c r="B2619" t="s">
        <v>1918</v>
      </c>
      <c r="D2619" t="str">
        <f t="shared" si="40"/>
        <v>TX - Brewster County</v>
      </c>
      <c r="E2619">
        <v>111.78675</v>
      </c>
    </row>
    <row r="2620" spans="1:5" x14ac:dyDescent="0.2">
      <c r="A2620" t="s">
        <v>1899</v>
      </c>
      <c r="B2620" t="s">
        <v>1919</v>
      </c>
      <c r="D2620" t="str">
        <f t="shared" si="40"/>
        <v>TX - Briscoe County</v>
      </c>
      <c r="E2620">
        <v>117.36449999999999</v>
      </c>
    </row>
    <row r="2621" spans="1:5" x14ac:dyDescent="0.2">
      <c r="A2621" t="s">
        <v>1899</v>
      </c>
      <c r="B2621" t="s">
        <v>695</v>
      </c>
      <c r="D2621" t="str">
        <f t="shared" si="40"/>
        <v>TX - Brooks County</v>
      </c>
      <c r="E2621">
        <v>120.25285714285715</v>
      </c>
    </row>
    <row r="2622" spans="1:5" x14ac:dyDescent="0.2">
      <c r="A2622" t="s">
        <v>1899</v>
      </c>
      <c r="B2622" t="s">
        <v>889</v>
      </c>
      <c r="D2622" t="str">
        <f t="shared" si="40"/>
        <v>TX - Brown County</v>
      </c>
      <c r="E2622">
        <v>115.17709090909091</v>
      </c>
    </row>
    <row r="2623" spans="1:5" x14ac:dyDescent="0.2">
      <c r="A2623" t="s">
        <v>1899</v>
      </c>
      <c r="B2623" t="s">
        <v>1920</v>
      </c>
      <c r="D2623" t="str">
        <f t="shared" si="40"/>
        <v>TX - Burleson County</v>
      </c>
      <c r="E2623">
        <v>111.5499375</v>
      </c>
    </row>
    <row r="2624" spans="1:5" x14ac:dyDescent="0.2">
      <c r="A2624" t="s">
        <v>1899</v>
      </c>
      <c r="B2624" t="s">
        <v>1921</v>
      </c>
      <c r="D2624" t="str">
        <f t="shared" si="40"/>
        <v>TX - Burnet County</v>
      </c>
      <c r="E2624">
        <v>107.02565217391304</v>
      </c>
    </row>
    <row r="2625" spans="1:5" x14ac:dyDescent="0.2">
      <c r="A2625" t="s">
        <v>1899</v>
      </c>
      <c r="B2625" t="s">
        <v>1055</v>
      </c>
      <c r="D2625" t="str">
        <f t="shared" si="40"/>
        <v>TX - Caldwell County</v>
      </c>
      <c r="E2625">
        <v>111.29890909090908</v>
      </c>
    </row>
    <row r="2626" spans="1:5" x14ac:dyDescent="0.2">
      <c r="A2626" t="s">
        <v>1899</v>
      </c>
      <c r="B2626" t="s">
        <v>373</v>
      </c>
      <c r="D2626" t="str">
        <f t="shared" si="40"/>
        <v>TX - Calhoun County</v>
      </c>
      <c r="E2626">
        <v>113.17076470588235</v>
      </c>
    </row>
    <row r="2627" spans="1:5" x14ac:dyDescent="0.2">
      <c r="A2627" t="s">
        <v>1899</v>
      </c>
      <c r="B2627" t="s">
        <v>1922</v>
      </c>
      <c r="D2627" t="str">
        <f t="shared" ref="D2627:D2690" si="41">A2627&amp;" - "&amp;B2627</f>
        <v>TX - Callahan County</v>
      </c>
      <c r="E2627">
        <v>114.98972727272727</v>
      </c>
    </row>
    <row r="2628" spans="1:5" x14ac:dyDescent="0.2">
      <c r="A2628" t="s">
        <v>1899</v>
      </c>
      <c r="B2628" t="s">
        <v>1777</v>
      </c>
      <c r="D2628" t="str">
        <f t="shared" si="41"/>
        <v>TX - Cameron County</v>
      </c>
      <c r="E2628">
        <v>115.15344827586209</v>
      </c>
    </row>
    <row r="2629" spans="1:5" x14ac:dyDescent="0.2">
      <c r="A2629" t="s">
        <v>1899</v>
      </c>
      <c r="B2629" t="s">
        <v>1923</v>
      </c>
      <c r="D2629" t="str">
        <f t="shared" si="41"/>
        <v>TX - Camp County</v>
      </c>
      <c r="E2629">
        <v>113.36</v>
      </c>
    </row>
    <row r="2630" spans="1:5" x14ac:dyDescent="0.2">
      <c r="A2630" t="s">
        <v>1899</v>
      </c>
      <c r="B2630" t="s">
        <v>1924</v>
      </c>
      <c r="D2630" t="str">
        <f t="shared" si="41"/>
        <v>TX - Carson County</v>
      </c>
      <c r="E2630">
        <v>112.887</v>
      </c>
    </row>
    <row r="2631" spans="1:5" x14ac:dyDescent="0.2">
      <c r="A2631" t="s">
        <v>1899</v>
      </c>
      <c r="B2631" t="s">
        <v>808</v>
      </c>
      <c r="D2631" t="str">
        <f t="shared" si="41"/>
        <v>TX - Cass County</v>
      </c>
      <c r="E2631">
        <v>113.98096551724137</v>
      </c>
    </row>
    <row r="2632" spans="1:5" x14ac:dyDescent="0.2">
      <c r="A2632" t="s">
        <v>1899</v>
      </c>
      <c r="B2632" t="s">
        <v>1925</v>
      </c>
      <c r="D2632" t="str">
        <f t="shared" si="41"/>
        <v>TX - Castro County</v>
      </c>
      <c r="E2632">
        <v>115.367625</v>
      </c>
    </row>
    <row r="2633" spans="1:5" x14ac:dyDescent="0.2">
      <c r="A2633" t="s">
        <v>1899</v>
      </c>
      <c r="B2633" t="s">
        <v>374</v>
      </c>
      <c r="D2633" t="str">
        <f t="shared" si="41"/>
        <v>TX - Chambers County</v>
      </c>
      <c r="E2633">
        <v>107.88999999999999</v>
      </c>
    </row>
    <row r="2634" spans="1:5" x14ac:dyDescent="0.2">
      <c r="A2634" t="s">
        <v>1899</v>
      </c>
      <c r="B2634" t="s">
        <v>375</v>
      </c>
      <c r="D2634" t="str">
        <f t="shared" si="41"/>
        <v>TX - Cherokee County</v>
      </c>
      <c r="E2634">
        <v>114.33547058823531</v>
      </c>
    </row>
    <row r="2635" spans="1:5" x14ac:dyDescent="0.2">
      <c r="A2635" t="s">
        <v>1899</v>
      </c>
      <c r="B2635" t="s">
        <v>1926</v>
      </c>
      <c r="D2635" t="str">
        <f t="shared" si="41"/>
        <v>TX - Childress County</v>
      </c>
      <c r="E2635">
        <v>115.947</v>
      </c>
    </row>
    <row r="2636" spans="1:5" x14ac:dyDescent="0.2">
      <c r="A2636" t="s">
        <v>1899</v>
      </c>
      <c r="B2636" t="s">
        <v>379</v>
      </c>
      <c r="D2636" t="str">
        <f t="shared" si="41"/>
        <v>TX - Clay County</v>
      </c>
      <c r="E2636">
        <v>113.19463636363635</v>
      </c>
    </row>
    <row r="2637" spans="1:5" x14ac:dyDescent="0.2">
      <c r="A2637" t="s">
        <v>1899</v>
      </c>
      <c r="B2637" t="s">
        <v>1927</v>
      </c>
      <c r="D2637" t="str">
        <f t="shared" si="41"/>
        <v>TX - Cochran County</v>
      </c>
      <c r="E2637">
        <v>118.17449999999999</v>
      </c>
    </row>
    <row r="2638" spans="1:5" x14ac:dyDescent="0.2">
      <c r="A2638" t="s">
        <v>1899</v>
      </c>
      <c r="B2638" t="s">
        <v>1928</v>
      </c>
      <c r="D2638" t="str">
        <f t="shared" si="41"/>
        <v>TX - Coke County</v>
      </c>
      <c r="E2638">
        <v>114.1605</v>
      </c>
    </row>
    <row r="2639" spans="1:5" x14ac:dyDescent="0.2">
      <c r="A2639" t="s">
        <v>1899</v>
      </c>
      <c r="B2639" t="s">
        <v>1929</v>
      </c>
      <c r="D2639" t="str">
        <f t="shared" si="41"/>
        <v>TX - Coleman County</v>
      </c>
      <c r="E2639">
        <v>117.45830769230768</v>
      </c>
    </row>
    <row r="2640" spans="1:5" x14ac:dyDescent="0.2">
      <c r="A2640" t="s">
        <v>1899</v>
      </c>
      <c r="B2640" t="s">
        <v>1930</v>
      </c>
      <c r="D2640" t="str">
        <f t="shared" si="41"/>
        <v>TX - Collin County</v>
      </c>
      <c r="E2640">
        <v>88.301838709677384</v>
      </c>
    </row>
    <row r="2641" spans="1:5" x14ac:dyDescent="0.2">
      <c r="A2641" t="s">
        <v>1899</v>
      </c>
      <c r="B2641" t="s">
        <v>1931</v>
      </c>
      <c r="D2641" t="str">
        <f t="shared" si="41"/>
        <v>TX - Collingsworth County</v>
      </c>
      <c r="E2641">
        <v>116.541</v>
      </c>
    </row>
    <row r="2642" spans="1:5" x14ac:dyDescent="0.2">
      <c r="A2642" t="s">
        <v>1899</v>
      </c>
      <c r="B2642" t="s">
        <v>1932</v>
      </c>
      <c r="D2642" t="str">
        <f t="shared" si="41"/>
        <v>TX - Colorado County</v>
      </c>
      <c r="E2642">
        <v>112.1363181818182</v>
      </c>
    </row>
    <row r="2643" spans="1:5" x14ac:dyDescent="0.2">
      <c r="A2643" t="s">
        <v>1899</v>
      </c>
      <c r="B2643" t="s">
        <v>1933</v>
      </c>
      <c r="D2643" t="str">
        <f t="shared" si="41"/>
        <v>TX - Comal County</v>
      </c>
      <c r="E2643">
        <v>104.73425581395351</v>
      </c>
    </row>
    <row r="2644" spans="1:5" x14ac:dyDescent="0.2">
      <c r="A2644" t="s">
        <v>1899</v>
      </c>
      <c r="B2644" t="s">
        <v>986</v>
      </c>
      <c r="D2644" t="str">
        <f t="shared" si="41"/>
        <v>TX - Comanche County</v>
      </c>
      <c r="E2644">
        <v>115.3536</v>
      </c>
    </row>
    <row r="2645" spans="1:5" x14ac:dyDescent="0.2">
      <c r="A2645" t="s">
        <v>1899</v>
      </c>
      <c r="B2645" t="s">
        <v>1934</v>
      </c>
      <c r="D2645" t="str">
        <f t="shared" si="41"/>
        <v>TX - Concho County</v>
      </c>
      <c r="E2645">
        <v>114.70274999999999</v>
      </c>
    </row>
    <row r="2646" spans="1:5" x14ac:dyDescent="0.2">
      <c r="A2646" t="s">
        <v>1899</v>
      </c>
      <c r="B2646" t="s">
        <v>1935</v>
      </c>
      <c r="D2646" t="str">
        <f t="shared" si="41"/>
        <v>TX - Cooke County</v>
      </c>
      <c r="E2646">
        <v>109.84590000000003</v>
      </c>
    </row>
    <row r="2647" spans="1:5" x14ac:dyDescent="0.2">
      <c r="A2647" t="s">
        <v>1899</v>
      </c>
      <c r="B2647" t="s">
        <v>1936</v>
      </c>
      <c r="D2647" t="str">
        <f t="shared" si="41"/>
        <v>TX - Coryell County</v>
      </c>
      <c r="E2647">
        <v>110.97231428571429</v>
      </c>
    </row>
    <row r="2648" spans="1:5" x14ac:dyDescent="0.2">
      <c r="A2648" t="s">
        <v>1899</v>
      </c>
      <c r="B2648" t="s">
        <v>1937</v>
      </c>
      <c r="D2648" t="str">
        <f t="shared" si="41"/>
        <v>TX - Cottle County</v>
      </c>
      <c r="E2648">
        <v>117.35700000000001</v>
      </c>
    </row>
    <row r="2649" spans="1:5" x14ac:dyDescent="0.2">
      <c r="A2649" t="s">
        <v>1899</v>
      </c>
      <c r="B2649" t="s">
        <v>1938</v>
      </c>
      <c r="D2649" t="str">
        <f t="shared" si="41"/>
        <v>TX - Crane County</v>
      </c>
      <c r="E2649">
        <v>115.53299999999999</v>
      </c>
    </row>
    <row r="2650" spans="1:5" x14ac:dyDescent="0.2">
      <c r="A2650" t="s">
        <v>1899</v>
      </c>
      <c r="B2650" t="s">
        <v>1877</v>
      </c>
      <c r="D2650" t="str">
        <f t="shared" si="41"/>
        <v>TX - Crockett County</v>
      </c>
      <c r="E2650">
        <v>112.47659999999999</v>
      </c>
    </row>
    <row r="2651" spans="1:5" x14ac:dyDescent="0.2">
      <c r="A2651" t="s">
        <v>1899</v>
      </c>
      <c r="B2651" t="s">
        <v>1939</v>
      </c>
      <c r="D2651" t="str">
        <f t="shared" si="41"/>
        <v>TX - Crosby County</v>
      </c>
      <c r="E2651">
        <v>117.50962500000001</v>
      </c>
    </row>
    <row r="2652" spans="1:5" x14ac:dyDescent="0.2">
      <c r="A2652" t="s">
        <v>1899</v>
      </c>
      <c r="B2652" t="s">
        <v>1940</v>
      </c>
      <c r="D2652" t="str">
        <f t="shared" si="41"/>
        <v>TX - Culberson County</v>
      </c>
      <c r="E2652">
        <v>118.09575000000001</v>
      </c>
    </row>
    <row r="2653" spans="1:5" x14ac:dyDescent="0.2">
      <c r="A2653" t="s">
        <v>1899</v>
      </c>
      <c r="B2653" t="s">
        <v>1941</v>
      </c>
      <c r="D2653" t="str">
        <f t="shared" si="41"/>
        <v>TX - Dallam County</v>
      </c>
      <c r="E2653">
        <v>115.55550000000001</v>
      </c>
    </row>
    <row r="2654" spans="1:5" x14ac:dyDescent="0.2">
      <c r="A2654" t="s">
        <v>1899</v>
      </c>
      <c r="B2654" t="s">
        <v>389</v>
      </c>
      <c r="D2654" t="str">
        <f t="shared" si="41"/>
        <v>TX - Dallas County</v>
      </c>
      <c r="E2654">
        <v>102.16168656716427</v>
      </c>
    </row>
    <row r="2655" spans="1:5" x14ac:dyDescent="0.2">
      <c r="A2655" t="s">
        <v>1899</v>
      </c>
      <c r="B2655" t="s">
        <v>715</v>
      </c>
      <c r="D2655" t="str">
        <f t="shared" si="41"/>
        <v>TX - Dawson County</v>
      </c>
      <c r="E2655">
        <v>115.94649999999999</v>
      </c>
    </row>
    <row r="2656" spans="1:5" x14ac:dyDescent="0.2">
      <c r="A2656" t="s">
        <v>1899</v>
      </c>
      <c r="B2656" t="s">
        <v>1942</v>
      </c>
      <c r="D2656" t="str">
        <f t="shared" si="41"/>
        <v>TX - Deaf Smith County</v>
      </c>
      <c r="E2656">
        <v>115.19905263157894</v>
      </c>
    </row>
    <row r="2657" spans="1:5" x14ac:dyDescent="0.2">
      <c r="A2657" t="s">
        <v>1899</v>
      </c>
      <c r="B2657" t="s">
        <v>579</v>
      </c>
      <c r="D2657" t="str">
        <f t="shared" si="41"/>
        <v>TX - Delta County</v>
      </c>
      <c r="E2657">
        <v>115.58924999999999</v>
      </c>
    </row>
    <row r="2658" spans="1:5" x14ac:dyDescent="0.2">
      <c r="A2658" t="s">
        <v>1899</v>
      </c>
      <c r="B2658" t="s">
        <v>1943</v>
      </c>
      <c r="D2658" t="str">
        <f t="shared" si="41"/>
        <v>TX - Denton County</v>
      </c>
      <c r="E2658">
        <v>98.2474285714286</v>
      </c>
    </row>
    <row r="2659" spans="1:5" x14ac:dyDescent="0.2">
      <c r="A2659" t="s">
        <v>1899</v>
      </c>
      <c r="B2659" t="s">
        <v>1944</v>
      </c>
      <c r="D2659" t="str">
        <f t="shared" si="41"/>
        <v>TX - DeWitt County</v>
      </c>
      <c r="E2659">
        <v>115.12100000000002</v>
      </c>
    </row>
    <row r="2660" spans="1:5" x14ac:dyDescent="0.2">
      <c r="A2660" t="s">
        <v>1899</v>
      </c>
      <c r="B2660" t="s">
        <v>1945</v>
      </c>
      <c r="D2660" t="str">
        <f t="shared" si="41"/>
        <v>TX - Dickens County</v>
      </c>
      <c r="E2660">
        <v>119.44499999999999</v>
      </c>
    </row>
    <row r="2661" spans="1:5" x14ac:dyDescent="0.2">
      <c r="A2661" t="s">
        <v>1899</v>
      </c>
      <c r="B2661" t="s">
        <v>1946</v>
      </c>
      <c r="D2661" t="str">
        <f t="shared" si="41"/>
        <v>TX - Dimmit County</v>
      </c>
      <c r="E2661">
        <v>119.57489999999999</v>
      </c>
    </row>
    <row r="2662" spans="1:5" x14ac:dyDescent="0.2">
      <c r="A2662" t="s">
        <v>1899</v>
      </c>
      <c r="B2662" t="s">
        <v>1947</v>
      </c>
      <c r="D2662" t="str">
        <f t="shared" si="41"/>
        <v>TX - Donley County</v>
      </c>
      <c r="E2662">
        <v>115.26075</v>
      </c>
    </row>
    <row r="2663" spans="1:5" x14ac:dyDescent="0.2">
      <c r="A2663" t="s">
        <v>1899</v>
      </c>
      <c r="B2663" t="s">
        <v>646</v>
      </c>
      <c r="D2663" t="str">
        <f t="shared" si="41"/>
        <v>TX - Duval County</v>
      </c>
      <c r="E2663">
        <v>119.20349999999996</v>
      </c>
    </row>
    <row r="2664" spans="1:5" x14ac:dyDescent="0.2">
      <c r="A2664" t="s">
        <v>1899</v>
      </c>
      <c r="B2664" t="s">
        <v>1948</v>
      </c>
      <c r="D2664" t="str">
        <f t="shared" si="41"/>
        <v>TX - Eastland County</v>
      </c>
      <c r="E2664">
        <v>117.10757142857145</v>
      </c>
    </row>
    <row r="2665" spans="1:5" x14ac:dyDescent="0.2">
      <c r="A2665" t="s">
        <v>1899</v>
      </c>
      <c r="B2665" t="s">
        <v>1949</v>
      </c>
      <c r="D2665" t="str">
        <f t="shared" si="41"/>
        <v>TX - Ector County</v>
      </c>
      <c r="E2665">
        <v>113.56993636363639</v>
      </c>
    </row>
    <row r="2666" spans="1:5" x14ac:dyDescent="0.2">
      <c r="A2666" t="s">
        <v>1899</v>
      </c>
      <c r="B2666" t="s">
        <v>898</v>
      </c>
      <c r="D2666" t="str">
        <f t="shared" si="41"/>
        <v>TX - Edwards County</v>
      </c>
      <c r="E2666">
        <v>112.104</v>
      </c>
    </row>
    <row r="2667" spans="1:5" x14ac:dyDescent="0.2">
      <c r="A2667" t="s">
        <v>1899</v>
      </c>
      <c r="B2667" t="s">
        <v>990</v>
      </c>
      <c r="D2667" t="str">
        <f t="shared" si="41"/>
        <v>TX - Ellis County</v>
      </c>
      <c r="E2667">
        <v>106.10485714285711</v>
      </c>
    </row>
    <row r="2668" spans="1:5" x14ac:dyDescent="0.2">
      <c r="A2668" t="s">
        <v>1899</v>
      </c>
      <c r="B2668" t="s">
        <v>585</v>
      </c>
      <c r="D2668" t="str">
        <f t="shared" si="41"/>
        <v>TX - El Paso County</v>
      </c>
      <c r="E2668">
        <v>112.23070997679818</v>
      </c>
    </row>
    <row r="2669" spans="1:5" x14ac:dyDescent="0.2">
      <c r="A2669" t="s">
        <v>1899</v>
      </c>
      <c r="B2669" t="s">
        <v>1950</v>
      </c>
      <c r="D2669" t="str">
        <f t="shared" si="41"/>
        <v>TX - Erath County</v>
      </c>
      <c r="E2669">
        <v>111.72712499999999</v>
      </c>
    </row>
    <row r="2670" spans="1:5" x14ac:dyDescent="0.2">
      <c r="A2670" t="s">
        <v>1899</v>
      </c>
      <c r="B2670" t="s">
        <v>1951</v>
      </c>
      <c r="D2670" t="str">
        <f t="shared" si="41"/>
        <v>TX - Falls County</v>
      </c>
      <c r="E2670">
        <v>117.75550000000001</v>
      </c>
    </row>
    <row r="2671" spans="1:5" x14ac:dyDescent="0.2">
      <c r="A2671" t="s">
        <v>1899</v>
      </c>
      <c r="B2671" t="s">
        <v>725</v>
      </c>
      <c r="D2671" t="str">
        <f t="shared" si="41"/>
        <v>TX - Fannin County</v>
      </c>
      <c r="E2671">
        <v>112.23713793103444</v>
      </c>
    </row>
    <row r="2672" spans="1:5" x14ac:dyDescent="0.2">
      <c r="A2672" t="s">
        <v>1899</v>
      </c>
      <c r="B2672" t="s">
        <v>394</v>
      </c>
      <c r="D2672" t="str">
        <f t="shared" si="41"/>
        <v>TX - Fayette County</v>
      </c>
      <c r="E2672">
        <v>109.12428</v>
      </c>
    </row>
    <row r="2673" spans="1:5" x14ac:dyDescent="0.2">
      <c r="A2673" t="s">
        <v>1899</v>
      </c>
      <c r="B2673" t="s">
        <v>1952</v>
      </c>
      <c r="D2673" t="str">
        <f t="shared" si="41"/>
        <v>TX - Fisher County</v>
      </c>
      <c r="E2673">
        <v>117.318</v>
      </c>
    </row>
    <row r="2674" spans="1:5" x14ac:dyDescent="0.2">
      <c r="A2674" t="s">
        <v>1899</v>
      </c>
      <c r="B2674" t="s">
        <v>726</v>
      </c>
      <c r="D2674" t="str">
        <f t="shared" si="41"/>
        <v>TX - Floyd County</v>
      </c>
      <c r="E2674">
        <v>116.41949999999999</v>
      </c>
    </row>
    <row r="2675" spans="1:5" x14ac:dyDescent="0.2">
      <c r="A2675" t="s">
        <v>1899</v>
      </c>
      <c r="B2675" t="s">
        <v>1953</v>
      </c>
      <c r="D2675" t="str">
        <f t="shared" si="41"/>
        <v>TX - Foard County</v>
      </c>
      <c r="E2675">
        <v>118.137</v>
      </c>
    </row>
    <row r="2676" spans="1:5" x14ac:dyDescent="0.2">
      <c r="A2676" t="s">
        <v>1899</v>
      </c>
      <c r="B2676" t="s">
        <v>1954</v>
      </c>
      <c r="D2676" t="str">
        <f t="shared" si="41"/>
        <v>TX - Fort Bend County</v>
      </c>
      <c r="E2676">
        <v>99.568118644067781</v>
      </c>
    </row>
    <row r="2677" spans="1:5" x14ac:dyDescent="0.2">
      <c r="A2677" t="s">
        <v>1899</v>
      </c>
      <c r="B2677" t="s">
        <v>395</v>
      </c>
      <c r="D2677" t="str">
        <f t="shared" si="41"/>
        <v>TX - Franklin County</v>
      </c>
      <c r="E2677">
        <v>110.59050000000002</v>
      </c>
    </row>
    <row r="2678" spans="1:5" x14ac:dyDescent="0.2">
      <c r="A2678" t="s">
        <v>1899</v>
      </c>
      <c r="B2678" t="s">
        <v>1955</v>
      </c>
      <c r="D2678" t="str">
        <f t="shared" si="41"/>
        <v>TX - Freestone County</v>
      </c>
      <c r="E2678">
        <v>113.05844999999999</v>
      </c>
    </row>
    <row r="2679" spans="1:5" x14ac:dyDescent="0.2">
      <c r="A2679" t="s">
        <v>1899</v>
      </c>
      <c r="B2679" t="s">
        <v>1956</v>
      </c>
      <c r="D2679" t="str">
        <f t="shared" si="41"/>
        <v>TX - Frio County</v>
      </c>
      <c r="E2679">
        <v>118.05218181818181</v>
      </c>
    </row>
    <row r="2680" spans="1:5" x14ac:dyDescent="0.2">
      <c r="A2680" t="s">
        <v>1899</v>
      </c>
      <c r="B2680" t="s">
        <v>1957</v>
      </c>
      <c r="D2680" t="str">
        <f t="shared" si="41"/>
        <v>TX - Gaines County</v>
      </c>
      <c r="E2680">
        <v>115.19723076923076</v>
      </c>
    </row>
    <row r="2681" spans="1:5" x14ac:dyDescent="0.2">
      <c r="A2681" t="s">
        <v>1899</v>
      </c>
      <c r="B2681" t="s">
        <v>1958</v>
      </c>
      <c r="D2681" t="str">
        <f t="shared" si="41"/>
        <v>TX - Galveston County</v>
      </c>
      <c r="E2681">
        <v>108.63115714285713</v>
      </c>
    </row>
    <row r="2682" spans="1:5" x14ac:dyDescent="0.2">
      <c r="A2682" t="s">
        <v>1899</v>
      </c>
      <c r="B2682" t="s">
        <v>1959</v>
      </c>
      <c r="D2682" t="str">
        <f t="shared" si="41"/>
        <v>TX - Garza County</v>
      </c>
      <c r="E2682">
        <v>116.75160000000001</v>
      </c>
    </row>
    <row r="2683" spans="1:5" x14ac:dyDescent="0.2">
      <c r="A2683" t="s">
        <v>1899</v>
      </c>
      <c r="B2683" t="s">
        <v>1960</v>
      </c>
      <c r="D2683" t="str">
        <f t="shared" si="41"/>
        <v>TX - Gillespie County</v>
      </c>
      <c r="E2683">
        <v>104.27459999999999</v>
      </c>
    </row>
    <row r="2684" spans="1:5" x14ac:dyDescent="0.2">
      <c r="A2684" t="s">
        <v>1899</v>
      </c>
      <c r="B2684" t="s">
        <v>1961</v>
      </c>
      <c r="D2684" t="str">
        <f t="shared" si="41"/>
        <v>TX - Glasscock County</v>
      </c>
      <c r="E2684">
        <v>112.14449999999999</v>
      </c>
    </row>
    <row r="2685" spans="1:5" x14ac:dyDescent="0.2">
      <c r="A2685" t="s">
        <v>1899</v>
      </c>
      <c r="B2685" t="s">
        <v>1962</v>
      </c>
      <c r="D2685" t="str">
        <f t="shared" si="41"/>
        <v>TX - Goliad County</v>
      </c>
      <c r="E2685">
        <v>112.9575</v>
      </c>
    </row>
    <row r="2686" spans="1:5" x14ac:dyDescent="0.2">
      <c r="A2686" t="s">
        <v>1899</v>
      </c>
      <c r="B2686" t="s">
        <v>1963</v>
      </c>
      <c r="D2686" t="str">
        <f t="shared" si="41"/>
        <v>TX - Gonzales County</v>
      </c>
      <c r="E2686">
        <v>114.45723529411767</v>
      </c>
    </row>
    <row r="2687" spans="1:5" x14ac:dyDescent="0.2">
      <c r="A2687" t="s">
        <v>1899</v>
      </c>
      <c r="B2687" t="s">
        <v>995</v>
      </c>
      <c r="D2687" t="str">
        <f t="shared" si="41"/>
        <v>TX - Gray County</v>
      </c>
      <c r="E2687">
        <v>115.37653846153844</v>
      </c>
    </row>
    <row r="2688" spans="1:5" x14ac:dyDescent="0.2">
      <c r="A2688" t="s">
        <v>1899</v>
      </c>
      <c r="B2688" t="s">
        <v>1067</v>
      </c>
      <c r="D2688" t="str">
        <f t="shared" si="41"/>
        <v>TX - Grayson County</v>
      </c>
      <c r="E2688">
        <v>110.55441176470588</v>
      </c>
    </row>
    <row r="2689" spans="1:5" x14ac:dyDescent="0.2">
      <c r="A2689" t="s">
        <v>1899</v>
      </c>
      <c r="B2689" t="s">
        <v>1964</v>
      </c>
      <c r="D2689" t="str">
        <f t="shared" si="41"/>
        <v>TX - Gregg County</v>
      </c>
      <c r="E2689">
        <v>110.30902105263162</v>
      </c>
    </row>
    <row r="2690" spans="1:5" x14ac:dyDescent="0.2">
      <c r="A2690" t="s">
        <v>1899</v>
      </c>
      <c r="B2690" t="s">
        <v>1965</v>
      </c>
      <c r="D2690" t="str">
        <f t="shared" si="41"/>
        <v>TX - Grimes County</v>
      </c>
      <c r="E2690">
        <v>113.7388695652174</v>
      </c>
    </row>
    <row r="2691" spans="1:5" x14ac:dyDescent="0.2">
      <c r="A2691" t="s">
        <v>1899</v>
      </c>
      <c r="B2691" t="s">
        <v>1613</v>
      </c>
      <c r="D2691" t="str">
        <f t="shared" ref="D2691:D2754" si="42">A2691&amp;" - "&amp;B2691</f>
        <v>TX - Guadalupe County</v>
      </c>
      <c r="E2691">
        <v>108.76537500000002</v>
      </c>
    </row>
    <row r="2692" spans="1:5" x14ac:dyDescent="0.2">
      <c r="A2692" t="s">
        <v>1899</v>
      </c>
      <c r="B2692" t="s">
        <v>398</v>
      </c>
      <c r="D2692" t="str">
        <f t="shared" si="42"/>
        <v>TX - Hale County</v>
      </c>
      <c r="E2692">
        <v>114.08138709677415</v>
      </c>
    </row>
    <row r="2693" spans="1:5" x14ac:dyDescent="0.2">
      <c r="A2693" t="s">
        <v>1899</v>
      </c>
      <c r="B2693" t="s">
        <v>735</v>
      </c>
      <c r="D2693" t="str">
        <f t="shared" si="42"/>
        <v>TX - Hall County</v>
      </c>
      <c r="E2693">
        <v>120.0654</v>
      </c>
    </row>
    <row r="2694" spans="1:5" x14ac:dyDescent="0.2">
      <c r="A2694" t="s">
        <v>1899</v>
      </c>
      <c r="B2694" t="s">
        <v>652</v>
      </c>
      <c r="D2694" t="str">
        <f t="shared" si="42"/>
        <v>TX - Hamilton County</v>
      </c>
      <c r="E2694">
        <v>113.6929090909091</v>
      </c>
    </row>
    <row r="2695" spans="1:5" x14ac:dyDescent="0.2">
      <c r="A2695" t="s">
        <v>1899</v>
      </c>
      <c r="B2695" t="s">
        <v>1966</v>
      </c>
      <c r="D2695" t="str">
        <f t="shared" si="42"/>
        <v>TX - Hansford County</v>
      </c>
      <c r="E2695">
        <v>113.25150000000001</v>
      </c>
    </row>
    <row r="2696" spans="1:5" x14ac:dyDescent="0.2">
      <c r="A2696" t="s">
        <v>1899</v>
      </c>
      <c r="B2696" t="s">
        <v>1884</v>
      </c>
      <c r="D2696" t="str">
        <f t="shared" si="42"/>
        <v>TX - Hardeman County</v>
      </c>
      <c r="E2696">
        <v>117.20340000000002</v>
      </c>
    </row>
    <row r="2697" spans="1:5" x14ac:dyDescent="0.2">
      <c r="A2697" t="s">
        <v>1899</v>
      </c>
      <c r="B2697" t="s">
        <v>821</v>
      </c>
      <c r="D2697" t="str">
        <f t="shared" si="42"/>
        <v>TX - Hardin County</v>
      </c>
      <c r="E2697">
        <v>110.69299999999997</v>
      </c>
    </row>
    <row r="2698" spans="1:5" x14ac:dyDescent="0.2">
      <c r="A2698" t="s">
        <v>1899</v>
      </c>
      <c r="B2698" t="s">
        <v>738</v>
      </c>
      <c r="D2698" t="str">
        <f t="shared" si="42"/>
        <v>TX - Harris County</v>
      </c>
      <c r="E2698">
        <v>104.03147867298578</v>
      </c>
    </row>
    <row r="2699" spans="1:5" x14ac:dyDescent="0.2">
      <c r="A2699" t="s">
        <v>1899</v>
      </c>
      <c r="B2699" t="s">
        <v>822</v>
      </c>
      <c r="D2699" t="str">
        <f t="shared" si="42"/>
        <v>TX - Harrison County</v>
      </c>
      <c r="E2699">
        <v>112.27481999999998</v>
      </c>
    </row>
    <row r="2700" spans="1:5" x14ac:dyDescent="0.2">
      <c r="A2700" t="s">
        <v>1899</v>
      </c>
      <c r="B2700" t="s">
        <v>1967</v>
      </c>
      <c r="D2700" t="str">
        <f t="shared" si="42"/>
        <v>TX - Hartley County</v>
      </c>
      <c r="E2700">
        <v>107.24175</v>
      </c>
    </row>
    <row r="2701" spans="1:5" x14ac:dyDescent="0.2">
      <c r="A2701" t="s">
        <v>1899</v>
      </c>
      <c r="B2701" t="s">
        <v>1000</v>
      </c>
      <c r="D2701" t="str">
        <f t="shared" si="42"/>
        <v>TX - Haskell County</v>
      </c>
      <c r="E2701">
        <v>117.99000000000001</v>
      </c>
    </row>
    <row r="2702" spans="1:5" x14ac:dyDescent="0.2">
      <c r="A2702" t="s">
        <v>1899</v>
      </c>
      <c r="B2702" t="s">
        <v>1968</v>
      </c>
      <c r="D2702" t="str">
        <f t="shared" si="42"/>
        <v>TX - Hays County</v>
      </c>
      <c r="E2702">
        <v>101.38825862068964</v>
      </c>
    </row>
    <row r="2703" spans="1:5" x14ac:dyDescent="0.2">
      <c r="A2703" t="s">
        <v>1899</v>
      </c>
      <c r="B2703" t="s">
        <v>1969</v>
      </c>
      <c r="D2703" t="str">
        <f t="shared" si="42"/>
        <v>TX - Hemphill County</v>
      </c>
      <c r="E2703">
        <v>112.07925</v>
      </c>
    </row>
    <row r="2704" spans="1:5" x14ac:dyDescent="0.2">
      <c r="A2704" t="s">
        <v>1899</v>
      </c>
      <c r="B2704" t="s">
        <v>901</v>
      </c>
      <c r="D2704" t="str">
        <f t="shared" si="42"/>
        <v>TX - Henderson County</v>
      </c>
      <c r="E2704">
        <v>111.14041304347826</v>
      </c>
    </row>
    <row r="2705" spans="1:5" x14ac:dyDescent="0.2">
      <c r="A2705" t="s">
        <v>1899</v>
      </c>
      <c r="B2705" t="s">
        <v>1615</v>
      </c>
      <c r="D2705" t="str">
        <f t="shared" si="42"/>
        <v>TX - Hidalgo County</v>
      </c>
      <c r="E2705">
        <v>115.36253136531371</v>
      </c>
    </row>
    <row r="2706" spans="1:5" x14ac:dyDescent="0.2">
      <c r="A2706" t="s">
        <v>1899</v>
      </c>
      <c r="B2706" t="s">
        <v>1424</v>
      </c>
      <c r="D2706" t="str">
        <f t="shared" si="42"/>
        <v>TX - Hill County</v>
      </c>
      <c r="E2706">
        <v>114.21870000000006</v>
      </c>
    </row>
    <row r="2707" spans="1:5" x14ac:dyDescent="0.2">
      <c r="A2707" t="s">
        <v>1899</v>
      </c>
      <c r="B2707" t="s">
        <v>1970</v>
      </c>
      <c r="D2707" t="str">
        <f t="shared" si="42"/>
        <v>TX - Hockley County</v>
      </c>
      <c r="E2707">
        <v>114.08699999999999</v>
      </c>
    </row>
    <row r="2708" spans="1:5" x14ac:dyDescent="0.2">
      <c r="A2708" t="s">
        <v>1899</v>
      </c>
      <c r="B2708" t="s">
        <v>1971</v>
      </c>
      <c r="D2708" t="str">
        <f t="shared" si="42"/>
        <v>TX - Hood County</v>
      </c>
      <c r="E2708">
        <v>105.1464</v>
      </c>
    </row>
    <row r="2709" spans="1:5" x14ac:dyDescent="0.2">
      <c r="A2709" t="s">
        <v>1899</v>
      </c>
      <c r="B2709" t="s">
        <v>1072</v>
      </c>
      <c r="D2709" t="str">
        <f t="shared" si="42"/>
        <v>TX - Hopkins County</v>
      </c>
      <c r="E2709">
        <v>113.32510714285714</v>
      </c>
    </row>
    <row r="2710" spans="1:5" x14ac:dyDescent="0.2">
      <c r="A2710" t="s">
        <v>1899</v>
      </c>
      <c r="B2710" t="s">
        <v>400</v>
      </c>
      <c r="D2710" t="str">
        <f t="shared" si="42"/>
        <v>TX - Houston County</v>
      </c>
      <c r="E2710">
        <v>114.84989999999998</v>
      </c>
    </row>
    <row r="2711" spans="1:5" x14ac:dyDescent="0.2">
      <c r="A2711" t="s">
        <v>1899</v>
      </c>
      <c r="B2711" t="s">
        <v>474</v>
      </c>
      <c r="D2711" t="str">
        <f t="shared" si="42"/>
        <v>TX - Howard County</v>
      </c>
      <c r="E2711">
        <v>116.15225806451612</v>
      </c>
    </row>
    <row r="2712" spans="1:5" x14ac:dyDescent="0.2">
      <c r="A2712" t="s">
        <v>1899</v>
      </c>
      <c r="B2712" t="s">
        <v>1972</v>
      </c>
      <c r="D2712" t="str">
        <f t="shared" si="42"/>
        <v>TX - Hudspeth County</v>
      </c>
      <c r="E2712">
        <v>119.05799999999999</v>
      </c>
    </row>
    <row r="2713" spans="1:5" x14ac:dyDescent="0.2">
      <c r="A2713" t="s">
        <v>1899</v>
      </c>
      <c r="B2713" t="s">
        <v>1973</v>
      </c>
      <c r="D2713" t="str">
        <f t="shared" si="42"/>
        <v>TX - Hunt County</v>
      </c>
      <c r="E2713">
        <v>112.09891935483866</v>
      </c>
    </row>
    <row r="2714" spans="1:5" x14ac:dyDescent="0.2">
      <c r="A2714" t="s">
        <v>1899</v>
      </c>
      <c r="B2714" t="s">
        <v>1854</v>
      </c>
      <c r="D2714" t="str">
        <f t="shared" si="42"/>
        <v>TX - Hutchinson County</v>
      </c>
      <c r="E2714">
        <v>113.90962499999999</v>
      </c>
    </row>
    <row r="2715" spans="1:5" x14ac:dyDescent="0.2">
      <c r="A2715" t="s">
        <v>1899</v>
      </c>
      <c r="B2715" t="s">
        <v>1974</v>
      </c>
      <c r="D2715" t="str">
        <f t="shared" si="42"/>
        <v>TX - Irion County</v>
      </c>
      <c r="E2715">
        <v>111.06</v>
      </c>
    </row>
    <row r="2716" spans="1:5" x14ac:dyDescent="0.2">
      <c r="A2716" t="s">
        <v>1899</v>
      </c>
      <c r="B2716" t="s">
        <v>1975</v>
      </c>
      <c r="D2716" t="str">
        <f t="shared" si="42"/>
        <v>TX - Jack County</v>
      </c>
      <c r="E2716">
        <v>115.4687142857143</v>
      </c>
    </row>
    <row r="2717" spans="1:5" x14ac:dyDescent="0.2">
      <c r="A2717" t="s">
        <v>1899</v>
      </c>
      <c r="B2717" t="s">
        <v>401</v>
      </c>
      <c r="D2717" t="str">
        <f t="shared" si="42"/>
        <v>TX - Jackson County</v>
      </c>
      <c r="E2717">
        <v>111.67772727272728</v>
      </c>
    </row>
    <row r="2718" spans="1:5" x14ac:dyDescent="0.2">
      <c r="A2718" t="s">
        <v>1899</v>
      </c>
      <c r="B2718" t="s">
        <v>742</v>
      </c>
      <c r="D2718" t="str">
        <f t="shared" si="42"/>
        <v>TX - Jasper County</v>
      </c>
      <c r="E2718">
        <v>114.02566666666662</v>
      </c>
    </row>
    <row r="2719" spans="1:5" x14ac:dyDescent="0.2">
      <c r="A2719" t="s">
        <v>1899</v>
      </c>
      <c r="B2719" t="s">
        <v>743</v>
      </c>
      <c r="D2719" t="str">
        <f t="shared" si="42"/>
        <v>TX - Jeff Davis County</v>
      </c>
      <c r="E2719">
        <v>112.878</v>
      </c>
    </row>
    <row r="2720" spans="1:5" x14ac:dyDescent="0.2">
      <c r="A2720" t="s">
        <v>1899</v>
      </c>
      <c r="B2720" t="s">
        <v>402</v>
      </c>
      <c r="D2720" t="str">
        <f t="shared" si="42"/>
        <v>TX - Jefferson County</v>
      </c>
      <c r="E2720">
        <v>112.6587616822429</v>
      </c>
    </row>
    <row r="2721" spans="1:5" x14ac:dyDescent="0.2">
      <c r="A2721" t="s">
        <v>1899</v>
      </c>
      <c r="B2721" t="s">
        <v>1976</v>
      </c>
      <c r="D2721" t="str">
        <f t="shared" si="42"/>
        <v>TX - Jim Hogg County</v>
      </c>
      <c r="E2721">
        <v>117.16425000000001</v>
      </c>
    </row>
    <row r="2722" spans="1:5" x14ac:dyDescent="0.2">
      <c r="A2722" t="s">
        <v>1899</v>
      </c>
      <c r="B2722" t="s">
        <v>1977</v>
      </c>
      <c r="D2722" t="str">
        <f t="shared" si="42"/>
        <v>TX - Jim Wells County</v>
      </c>
      <c r="E2722">
        <v>115.95881250000001</v>
      </c>
    </row>
    <row r="2723" spans="1:5" x14ac:dyDescent="0.2">
      <c r="A2723" t="s">
        <v>1899</v>
      </c>
      <c r="B2723" t="s">
        <v>477</v>
      </c>
      <c r="D2723" t="str">
        <f t="shared" si="42"/>
        <v>TX - Johnson County</v>
      </c>
      <c r="E2723">
        <v>108.11770786516848</v>
      </c>
    </row>
    <row r="2724" spans="1:5" x14ac:dyDescent="0.2">
      <c r="A2724" t="s">
        <v>1899</v>
      </c>
      <c r="B2724" t="s">
        <v>745</v>
      </c>
      <c r="D2724" t="str">
        <f t="shared" si="42"/>
        <v>TX - Jones County</v>
      </c>
      <c r="E2724">
        <v>116.91956249999998</v>
      </c>
    </row>
    <row r="2725" spans="1:5" x14ac:dyDescent="0.2">
      <c r="A2725" t="s">
        <v>1899</v>
      </c>
      <c r="B2725" t="s">
        <v>1978</v>
      </c>
      <c r="D2725" t="str">
        <f t="shared" si="42"/>
        <v>TX - Karnes County</v>
      </c>
      <c r="E2725">
        <v>116.40738461538464</v>
      </c>
    </row>
    <row r="2726" spans="1:5" x14ac:dyDescent="0.2">
      <c r="A2726" t="s">
        <v>1899</v>
      </c>
      <c r="B2726" t="s">
        <v>1979</v>
      </c>
      <c r="D2726" t="str">
        <f t="shared" si="42"/>
        <v>TX - Kaufman County</v>
      </c>
      <c r="E2726">
        <v>108.04671428571427</v>
      </c>
    </row>
    <row r="2727" spans="1:5" x14ac:dyDescent="0.2">
      <c r="A2727" t="s">
        <v>1899</v>
      </c>
      <c r="B2727" t="s">
        <v>907</v>
      </c>
      <c r="D2727" t="str">
        <f t="shared" si="42"/>
        <v>TX - Kendall County</v>
      </c>
      <c r="E2727">
        <v>100.92900000000002</v>
      </c>
    </row>
    <row r="2728" spans="1:5" x14ac:dyDescent="0.2">
      <c r="A2728" t="s">
        <v>1899</v>
      </c>
      <c r="B2728" t="s">
        <v>1980</v>
      </c>
      <c r="D2728" t="str">
        <f t="shared" si="42"/>
        <v>TX - Kenedy County</v>
      </c>
      <c r="E2728">
        <v>120.321</v>
      </c>
    </row>
    <row r="2729" spans="1:5" x14ac:dyDescent="0.2">
      <c r="A2729" t="s">
        <v>1899</v>
      </c>
      <c r="B2729" t="s">
        <v>629</v>
      </c>
      <c r="D2729" t="str">
        <f t="shared" si="42"/>
        <v>TX - Kent County</v>
      </c>
      <c r="E2729">
        <v>118.431</v>
      </c>
    </row>
    <row r="2730" spans="1:5" x14ac:dyDescent="0.2">
      <c r="A2730" t="s">
        <v>1899</v>
      </c>
      <c r="B2730" t="s">
        <v>1981</v>
      </c>
      <c r="D2730" t="str">
        <f t="shared" si="42"/>
        <v>TX - Kerr County</v>
      </c>
      <c r="E2730">
        <v>107.87568749999998</v>
      </c>
    </row>
    <row r="2731" spans="1:5" x14ac:dyDescent="0.2">
      <c r="A2731" t="s">
        <v>1899</v>
      </c>
      <c r="B2731" t="s">
        <v>1982</v>
      </c>
      <c r="D2731" t="str">
        <f t="shared" si="42"/>
        <v>TX - Kimble County</v>
      </c>
      <c r="E2731">
        <v>114.22080000000001</v>
      </c>
    </row>
    <row r="2732" spans="1:5" x14ac:dyDescent="0.2">
      <c r="A2732" t="s">
        <v>1899</v>
      </c>
      <c r="B2732" t="s">
        <v>1983</v>
      </c>
      <c r="D2732" t="str">
        <f t="shared" si="42"/>
        <v>TX - King County</v>
      </c>
      <c r="E2732">
        <v>119.619</v>
      </c>
    </row>
    <row r="2733" spans="1:5" x14ac:dyDescent="0.2">
      <c r="A2733" t="s">
        <v>1899</v>
      </c>
      <c r="B2733" t="s">
        <v>1984</v>
      </c>
      <c r="D2733" t="str">
        <f t="shared" si="42"/>
        <v>TX - Kinney County</v>
      </c>
      <c r="E2733">
        <v>117.093</v>
      </c>
    </row>
    <row r="2734" spans="1:5" x14ac:dyDescent="0.2">
      <c r="A2734" t="s">
        <v>1899</v>
      </c>
      <c r="B2734" t="s">
        <v>1985</v>
      </c>
      <c r="D2734" t="str">
        <f t="shared" si="42"/>
        <v>TX - Kleberg County</v>
      </c>
      <c r="E2734">
        <v>114.73740000000002</v>
      </c>
    </row>
    <row r="2735" spans="1:5" x14ac:dyDescent="0.2">
      <c r="A2735" t="s">
        <v>1899</v>
      </c>
      <c r="B2735" t="s">
        <v>908</v>
      </c>
      <c r="D2735" t="str">
        <f t="shared" si="42"/>
        <v>TX - Knox County</v>
      </c>
      <c r="E2735">
        <v>118.67939999999999</v>
      </c>
    </row>
    <row r="2736" spans="1:5" x14ac:dyDescent="0.2">
      <c r="A2736" t="s">
        <v>1899</v>
      </c>
      <c r="B2736" t="s">
        <v>403</v>
      </c>
      <c r="D2736" t="str">
        <f t="shared" si="42"/>
        <v>TX - Lamar County</v>
      </c>
      <c r="E2736">
        <v>114.6123</v>
      </c>
    </row>
    <row r="2737" spans="1:5" x14ac:dyDescent="0.2">
      <c r="A2737" t="s">
        <v>1899</v>
      </c>
      <c r="B2737" t="s">
        <v>1986</v>
      </c>
      <c r="D2737" t="str">
        <f t="shared" si="42"/>
        <v>TX - Lamb County</v>
      </c>
      <c r="E2737">
        <v>116.8596</v>
      </c>
    </row>
    <row r="2738" spans="1:5" x14ac:dyDescent="0.2">
      <c r="A2738" t="s">
        <v>1899</v>
      </c>
      <c r="B2738" t="s">
        <v>1987</v>
      </c>
      <c r="D2738" t="str">
        <f t="shared" si="42"/>
        <v>TX - Lampasas County</v>
      </c>
      <c r="E2738">
        <v>111.31338461538461</v>
      </c>
    </row>
    <row r="2739" spans="1:5" x14ac:dyDescent="0.2">
      <c r="A2739" t="s">
        <v>1899</v>
      </c>
      <c r="B2739" t="s">
        <v>1988</v>
      </c>
      <c r="D2739" t="str">
        <f t="shared" si="42"/>
        <v>TX - La Salle County</v>
      </c>
      <c r="E2739">
        <v>119.1618</v>
      </c>
    </row>
    <row r="2740" spans="1:5" x14ac:dyDescent="0.2">
      <c r="A2740" t="s">
        <v>1899</v>
      </c>
      <c r="B2740" t="s">
        <v>1989</v>
      </c>
      <c r="D2740" t="str">
        <f t="shared" si="42"/>
        <v>TX - Lavaca County</v>
      </c>
      <c r="E2740">
        <v>113.17594736842106</v>
      </c>
    </row>
    <row r="2741" spans="1:5" x14ac:dyDescent="0.2">
      <c r="A2741" t="s">
        <v>1899</v>
      </c>
      <c r="B2741" t="s">
        <v>406</v>
      </c>
      <c r="D2741" t="str">
        <f t="shared" si="42"/>
        <v>TX - Lee County</v>
      </c>
      <c r="E2741">
        <v>109.34169230769231</v>
      </c>
    </row>
    <row r="2742" spans="1:5" x14ac:dyDescent="0.2">
      <c r="A2742" t="s">
        <v>1899</v>
      </c>
      <c r="B2742" t="s">
        <v>660</v>
      </c>
      <c r="D2742" t="str">
        <f t="shared" si="42"/>
        <v>TX - Leon County</v>
      </c>
      <c r="E2742">
        <v>112.64207142857144</v>
      </c>
    </row>
    <row r="2743" spans="1:5" x14ac:dyDescent="0.2">
      <c r="A2743" t="s">
        <v>1899</v>
      </c>
      <c r="B2743" t="s">
        <v>662</v>
      </c>
      <c r="D2743" t="str">
        <f t="shared" si="42"/>
        <v>TX - Liberty County</v>
      </c>
      <c r="E2743">
        <v>111.51844897959185</v>
      </c>
    </row>
    <row r="2744" spans="1:5" x14ac:dyDescent="0.2">
      <c r="A2744" t="s">
        <v>1899</v>
      </c>
      <c r="B2744" t="s">
        <v>407</v>
      </c>
      <c r="D2744" t="str">
        <f t="shared" si="42"/>
        <v>TX - Limestone County</v>
      </c>
      <c r="E2744">
        <v>115.59560869565217</v>
      </c>
    </row>
    <row r="2745" spans="1:5" x14ac:dyDescent="0.2">
      <c r="A2745" t="s">
        <v>1899</v>
      </c>
      <c r="B2745" t="s">
        <v>1990</v>
      </c>
      <c r="D2745" t="str">
        <f t="shared" si="42"/>
        <v>TX - Lipscomb County</v>
      </c>
      <c r="E2745">
        <v>115.75125</v>
      </c>
    </row>
    <row r="2746" spans="1:5" x14ac:dyDescent="0.2">
      <c r="A2746" t="s">
        <v>1899</v>
      </c>
      <c r="B2746" t="s">
        <v>1991</v>
      </c>
      <c r="D2746" t="str">
        <f t="shared" si="42"/>
        <v>TX - Live Oak County</v>
      </c>
      <c r="E2746">
        <v>112.67099999999999</v>
      </c>
    </row>
    <row r="2747" spans="1:5" x14ac:dyDescent="0.2">
      <c r="A2747" t="s">
        <v>1899</v>
      </c>
      <c r="B2747" t="s">
        <v>1992</v>
      </c>
      <c r="D2747" t="str">
        <f t="shared" si="42"/>
        <v>TX - Llano County</v>
      </c>
      <c r="E2747">
        <v>105.99194117647058</v>
      </c>
    </row>
    <row r="2748" spans="1:5" x14ac:dyDescent="0.2">
      <c r="A2748" t="s">
        <v>1899</v>
      </c>
      <c r="B2748" t="s">
        <v>1993</v>
      </c>
      <c r="D2748" t="str">
        <f t="shared" si="42"/>
        <v>TX - Loving County</v>
      </c>
      <c r="E2748">
        <v>118.125</v>
      </c>
    </row>
    <row r="2749" spans="1:5" x14ac:dyDescent="0.2">
      <c r="A2749" t="s">
        <v>1899</v>
      </c>
      <c r="B2749" t="s">
        <v>1994</v>
      </c>
      <c r="D2749" t="str">
        <f t="shared" si="42"/>
        <v>TX - Lubbock County</v>
      </c>
      <c r="E2749">
        <v>110.85780882352928</v>
      </c>
    </row>
    <row r="2750" spans="1:5" x14ac:dyDescent="0.2">
      <c r="A2750" t="s">
        <v>1899</v>
      </c>
      <c r="B2750" t="s">
        <v>1995</v>
      </c>
      <c r="D2750" t="str">
        <f t="shared" si="42"/>
        <v>TX - Lynn County</v>
      </c>
      <c r="E2750">
        <v>116.99357142857143</v>
      </c>
    </row>
    <row r="2751" spans="1:5" x14ac:dyDescent="0.2">
      <c r="A2751" t="s">
        <v>1899</v>
      </c>
      <c r="B2751" t="s">
        <v>1996</v>
      </c>
      <c r="D2751" t="str">
        <f t="shared" si="42"/>
        <v>TX - McCulloch County</v>
      </c>
      <c r="E2751">
        <v>116.80109999999999</v>
      </c>
    </row>
    <row r="2752" spans="1:5" x14ac:dyDescent="0.2">
      <c r="A2752" t="s">
        <v>1899</v>
      </c>
      <c r="B2752" t="s">
        <v>1997</v>
      </c>
      <c r="D2752" t="str">
        <f t="shared" si="42"/>
        <v>TX - McLennan County</v>
      </c>
      <c r="E2752">
        <v>111.81744230769236</v>
      </c>
    </row>
    <row r="2753" spans="1:5" x14ac:dyDescent="0.2">
      <c r="A2753" t="s">
        <v>1899</v>
      </c>
      <c r="B2753" t="s">
        <v>1998</v>
      </c>
      <c r="D2753" t="str">
        <f t="shared" si="42"/>
        <v>TX - McMullen County</v>
      </c>
      <c r="E2753">
        <v>115.0515</v>
      </c>
    </row>
    <row r="2754" spans="1:5" x14ac:dyDescent="0.2">
      <c r="A2754" t="s">
        <v>1899</v>
      </c>
      <c r="B2754" t="s">
        <v>410</v>
      </c>
      <c r="D2754" t="str">
        <f t="shared" si="42"/>
        <v>TX - Madison County</v>
      </c>
      <c r="E2754">
        <v>113.28210000000001</v>
      </c>
    </row>
    <row r="2755" spans="1:5" x14ac:dyDescent="0.2">
      <c r="A2755" t="s">
        <v>1899</v>
      </c>
      <c r="B2755" t="s">
        <v>412</v>
      </c>
      <c r="D2755" t="str">
        <f t="shared" ref="D2755:D2818" si="43">A2755&amp;" - "&amp;B2755</f>
        <v>TX - Marion County</v>
      </c>
      <c r="E2755">
        <v>114.94300000000001</v>
      </c>
    </row>
    <row r="2756" spans="1:5" x14ac:dyDescent="0.2">
      <c r="A2756" t="s">
        <v>1899</v>
      </c>
      <c r="B2756" t="s">
        <v>664</v>
      </c>
      <c r="D2756" t="str">
        <f t="shared" si="43"/>
        <v>TX - Martin County</v>
      </c>
      <c r="E2756">
        <v>113.9058</v>
      </c>
    </row>
    <row r="2757" spans="1:5" x14ac:dyDescent="0.2">
      <c r="A2757" t="s">
        <v>1899</v>
      </c>
      <c r="B2757" t="s">
        <v>915</v>
      </c>
      <c r="D2757" t="str">
        <f t="shared" si="43"/>
        <v>TX - Mason County</v>
      </c>
      <c r="E2757">
        <v>112.22280000000001</v>
      </c>
    </row>
    <row r="2758" spans="1:5" x14ac:dyDescent="0.2">
      <c r="A2758" t="s">
        <v>1899</v>
      </c>
      <c r="B2758" t="s">
        <v>1999</v>
      </c>
      <c r="D2758" t="str">
        <f t="shared" si="43"/>
        <v>TX - Matagorda County</v>
      </c>
      <c r="E2758">
        <v>112.34424999999999</v>
      </c>
    </row>
    <row r="2759" spans="1:5" x14ac:dyDescent="0.2">
      <c r="A2759" t="s">
        <v>1899</v>
      </c>
      <c r="B2759" t="s">
        <v>2000</v>
      </c>
      <c r="D2759" t="str">
        <f t="shared" si="43"/>
        <v>TX - Maverick County</v>
      </c>
      <c r="E2759">
        <v>116.99169230769232</v>
      </c>
    </row>
    <row r="2760" spans="1:5" x14ac:dyDescent="0.2">
      <c r="A2760" t="s">
        <v>1899</v>
      </c>
      <c r="B2760" t="s">
        <v>1693</v>
      </c>
      <c r="D2760" t="str">
        <f t="shared" si="43"/>
        <v>TX - Medina County</v>
      </c>
      <c r="E2760">
        <v>110.92009090909092</v>
      </c>
    </row>
    <row r="2761" spans="1:5" x14ac:dyDescent="0.2">
      <c r="A2761" t="s">
        <v>1899</v>
      </c>
      <c r="B2761" t="s">
        <v>917</v>
      </c>
      <c r="D2761" t="str">
        <f t="shared" si="43"/>
        <v>TX - Menard County</v>
      </c>
      <c r="E2761">
        <v>119.48625000000001</v>
      </c>
    </row>
    <row r="2762" spans="1:5" x14ac:dyDescent="0.2">
      <c r="A2762" t="s">
        <v>1899</v>
      </c>
      <c r="B2762" t="s">
        <v>1247</v>
      </c>
      <c r="D2762" t="str">
        <f t="shared" si="43"/>
        <v>TX - Midland County</v>
      </c>
      <c r="E2762">
        <v>108.54413999999996</v>
      </c>
    </row>
    <row r="2763" spans="1:5" x14ac:dyDescent="0.2">
      <c r="A2763" t="s">
        <v>1899</v>
      </c>
      <c r="B2763" t="s">
        <v>2001</v>
      </c>
      <c r="D2763" t="str">
        <f t="shared" si="43"/>
        <v>TX - Milam County</v>
      </c>
      <c r="E2763">
        <v>113.71544999999999</v>
      </c>
    </row>
    <row r="2764" spans="1:5" x14ac:dyDescent="0.2">
      <c r="A2764" t="s">
        <v>1899</v>
      </c>
      <c r="B2764" t="s">
        <v>832</v>
      </c>
      <c r="D2764" t="str">
        <f t="shared" si="43"/>
        <v>TX - Mills County</v>
      </c>
      <c r="E2764">
        <v>114.81450000000001</v>
      </c>
    </row>
    <row r="2765" spans="1:5" x14ac:dyDescent="0.2">
      <c r="A2765" t="s">
        <v>1899</v>
      </c>
      <c r="B2765" t="s">
        <v>753</v>
      </c>
      <c r="D2765" t="str">
        <f t="shared" si="43"/>
        <v>TX - Mitchell County</v>
      </c>
      <c r="E2765">
        <v>117.75262499999999</v>
      </c>
    </row>
    <row r="2766" spans="1:5" x14ac:dyDescent="0.2">
      <c r="A2766" t="s">
        <v>1899</v>
      </c>
      <c r="B2766" t="s">
        <v>2002</v>
      </c>
      <c r="D2766" t="str">
        <f t="shared" si="43"/>
        <v>TX - Montague County</v>
      </c>
      <c r="E2766">
        <v>113.91942857142857</v>
      </c>
    </row>
    <row r="2767" spans="1:5" x14ac:dyDescent="0.2">
      <c r="A2767" t="s">
        <v>1899</v>
      </c>
      <c r="B2767" t="s">
        <v>416</v>
      </c>
      <c r="D2767" t="str">
        <f t="shared" si="43"/>
        <v>TX - Montgomery County</v>
      </c>
      <c r="E2767">
        <v>102.49679605263157</v>
      </c>
    </row>
    <row r="2768" spans="1:5" x14ac:dyDescent="0.2">
      <c r="A2768" t="s">
        <v>1899</v>
      </c>
      <c r="B2768" t="s">
        <v>1486</v>
      </c>
      <c r="D2768" t="str">
        <f t="shared" si="43"/>
        <v>TX - Moore County</v>
      </c>
      <c r="E2768">
        <v>112.89840000000001</v>
      </c>
    </row>
    <row r="2769" spans="1:5" x14ac:dyDescent="0.2">
      <c r="A2769" t="s">
        <v>1899</v>
      </c>
      <c r="B2769" t="s">
        <v>1010</v>
      </c>
      <c r="D2769" t="str">
        <f t="shared" si="43"/>
        <v>TX - Morris County</v>
      </c>
      <c r="E2769">
        <v>115.18521428571431</v>
      </c>
    </row>
    <row r="2770" spans="1:5" x14ac:dyDescent="0.2">
      <c r="A2770" t="s">
        <v>1899</v>
      </c>
      <c r="B2770" t="s">
        <v>2003</v>
      </c>
      <c r="D2770" t="str">
        <f t="shared" si="43"/>
        <v>TX - Motley County</v>
      </c>
      <c r="E2770">
        <v>117.88200000000001</v>
      </c>
    </row>
    <row r="2771" spans="1:5" x14ac:dyDescent="0.2">
      <c r="A2771" t="s">
        <v>1899</v>
      </c>
      <c r="B2771" t="s">
        <v>2004</v>
      </c>
      <c r="D2771" t="str">
        <f t="shared" si="43"/>
        <v>TX - Nacogdoches County</v>
      </c>
      <c r="E2771">
        <v>111.85312500000001</v>
      </c>
    </row>
    <row r="2772" spans="1:5" x14ac:dyDescent="0.2">
      <c r="A2772" t="s">
        <v>1899</v>
      </c>
      <c r="B2772" t="s">
        <v>2005</v>
      </c>
      <c r="D2772" t="str">
        <f t="shared" si="43"/>
        <v>TX - Navarro County</v>
      </c>
      <c r="E2772">
        <v>113.538</v>
      </c>
    </row>
    <row r="2773" spans="1:5" x14ac:dyDescent="0.2">
      <c r="A2773" t="s">
        <v>1899</v>
      </c>
      <c r="B2773" t="s">
        <v>486</v>
      </c>
      <c r="D2773" t="str">
        <f t="shared" si="43"/>
        <v>TX - Newton County</v>
      </c>
      <c r="E2773">
        <v>115.31284615384615</v>
      </c>
    </row>
    <row r="2774" spans="1:5" x14ac:dyDescent="0.2">
      <c r="A2774" t="s">
        <v>1899</v>
      </c>
      <c r="B2774" t="s">
        <v>2006</v>
      </c>
      <c r="D2774" t="str">
        <f t="shared" si="43"/>
        <v>TX - Nolan County</v>
      </c>
      <c r="E2774">
        <v>116.63350000000001</v>
      </c>
    </row>
    <row r="2775" spans="1:5" x14ac:dyDescent="0.2">
      <c r="A2775" t="s">
        <v>1899</v>
      </c>
      <c r="B2775" t="s">
        <v>2007</v>
      </c>
      <c r="D2775" t="str">
        <f t="shared" si="43"/>
        <v>TX - Nueces County</v>
      </c>
      <c r="E2775">
        <v>110.68512396694214</v>
      </c>
    </row>
    <row r="2776" spans="1:5" x14ac:dyDescent="0.2">
      <c r="A2776" t="s">
        <v>1899</v>
      </c>
      <c r="B2776" t="s">
        <v>2008</v>
      </c>
      <c r="D2776" t="str">
        <f t="shared" si="43"/>
        <v>TX - Ochiltree County</v>
      </c>
      <c r="E2776">
        <v>111.96099999999998</v>
      </c>
    </row>
    <row r="2777" spans="1:5" x14ac:dyDescent="0.2">
      <c r="A2777" t="s">
        <v>1899</v>
      </c>
      <c r="B2777" t="s">
        <v>1088</v>
      </c>
      <c r="D2777" t="str">
        <f t="shared" si="43"/>
        <v>TX - Oldham County</v>
      </c>
      <c r="E2777">
        <v>116.35199999999999</v>
      </c>
    </row>
    <row r="2778" spans="1:5" x14ac:dyDescent="0.2">
      <c r="A2778" t="s">
        <v>1899</v>
      </c>
      <c r="B2778" t="s">
        <v>536</v>
      </c>
      <c r="D2778" t="str">
        <f t="shared" si="43"/>
        <v>TX - Orange County</v>
      </c>
      <c r="E2778">
        <v>111.29843478260868</v>
      </c>
    </row>
    <row r="2779" spans="1:5" x14ac:dyDescent="0.2">
      <c r="A2779" t="s">
        <v>1899</v>
      </c>
      <c r="B2779" t="s">
        <v>2009</v>
      </c>
      <c r="D2779" t="str">
        <f t="shared" si="43"/>
        <v>TX - Palo Pinto County</v>
      </c>
      <c r="E2779">
        <v>113.77980000000001</v>
      </c>
    </row>
    <row r="2780" spans="1:5" x14ac:dyDescent="0.2">
      <c r="A2780" t="s">
        <v>1899</v>
      </c>
      <c r="B2780" t="s">
        <v>1394</v>
      </c>
      <c r="D2780" t="str">
        <f t="shared" si="43"/>
        <v>TX - Panola County</v>
      </c>
      <c r="E2780">
        <v>112.43290909090906</v>
      </c>
    </row>
    <row r="2781" spans="1:5" x14ac:dyDescent="0.2">
      <c r="A2781" t="s">
        <v>1899</v>
      </c>
      <c r="B2781" t="s">
        <v>2010</v>
      </c>
      <c r="D2781" t="str">
        <f t="shared" si="43"/>
        <v>TX - Parker County</v>
      </c>
      <c r="E2781">
        <v>105.15559090909092</v>
      </c>
    </row>
    <row r="2782" spans="1:5" x14ac:dyDescent="0.2">
      <c r="A2782" t="s">
        <v>1899</v>
      </c>
      <c r="B2782" t="s">
        <v>2011</v>
      </c>
      <c r="D2782" t="str">
        <f t="shared" si="43"/>
        <v>TX - Parmer County</v>
      </c>
      <c r="E2782">
        <v>114.02099999999999</v>
      </c>
    </row>
    <row r="2783" spans="1:5" x14ac:dyDescent="0.2">
      <c r="A2783" t="s">
        <v>1899</v>
      </c>
      <c r="B2783" t="s">
        <v>2012</v>
      </c>
      <c r="D2783" t="str">
        <f t="shared" si="43"/>
        <v>TX - Pecos County</v>
      </c>
      <c r="E2783">
        <v>116.41371428571429</v>
      </c>
    </row>
    <row r="2784" spans="1:5" x14ac:dyDescent="0.2">
      <c r="A2784" t="s">
        <v>1899</v>
      </c>
      <c r="B2784" t="s">
        <v>490</v>
      </c>
      <c r="D2784" t="str">
        <f t="shared" si="43"/>
        <v>TX - Polk County</v>
      </c>
      <c r="E2784">
        <v>113.05928571428571</v>
      </c>
    </row>
    <row r="2785" spans="1:5" x14ac:dyDescent="0.2">
      <c r="A2785" t="s">
        <v>1899</v>
      </c>
      <c r="B2785" t="s">
        <v>1797</v>
      </c>
      <c r="D2785" t="str">
        <f t="shared" si="43"/>
        <v>TX - Potter County</v>
      </c>
      <c r="E2785">
        <v>113.31834374999995</v>
      </c>
    </row>
    <row r="2786" spans="1:5" x14ac:dyDescent="0.2">
      <c r="A2786" t="s">
        <v>1899</v>
      </c>
      <c r="B2786" t="s">
        <v>2013</v>
      </c>
      <c r="D2786" t="str">
        <f t="shared" si="43"/>
        <v>TX - Presidio County</v>
      </c>
      <c r="E2786">
        <v>117.59271428571428</v>
      </c>
    </row>
    <row r="2787" spans="1:5" x14ac:dyDescent="0.2">
      <c r="A2787" t="s">
        <v>1899</v>
      </c>
      <c r="B2787" t="s">
        <v>2014</v>
      </c>
      <c r="D2787" t="str">
        <f t="shared" si="43"/>
        <v>TX - Rains County</v>
      </c>
      <c r="E2787">
        <v>111.9528</v>
      </c>
    </row>
    <row r="2788" spans="1:5" x14ac:dyDescent="0.2">
      <c r="A2788" t="s">
        <v>1899</v>
      </c>
      <c r="B2788" t="s">
        <v>2015</v>
      </c>
      <c r="D2788" t="str">
        <f t="shared" si="43"/>
        <v>TX - Randall County</v>
      </c>
      <c r="E2788">
        <v>103.76089999999998</v>
      </c>
    </row>
    <row r="2789" spans="1:5" x14ac:dyDescent="0.2">
      <c r="A2789" t="s">
        <v>1899</v>
      </c>
      <c r="B2789" t="s">
        <v>2016</v>
      </c>
      <c r="D2789" t="str">
        <f t="shared" si="43"/>
        <v>TX - Reagan County</v>
      </c>
      <c r="E2789">
        <v>113.69925000000001</v>
      </c>
    </row>
    <row r="2790" spans="1:5" x14ac:dyDescent="0.2">
      <c r="A2790" t="s">
        <v>1899</v>
      </c>
      <c r="B2790" t="s">
        <v>2017</v>
      </c>
      <c r="D2790" t="str">
        <f t="shared" si="43"/>
        <v>TX - Real County</v>
      </c>
      <c r="E2790">
        <v>114.88275</v>
      </c>
    </row>
    <row r="2791" spans="1:5" x14ac:dyDescent="0.2">
      <c r="A2791" t="s">
        <v>1899</v>
      </c>
      <c r="B2791" t="s">
        <v>2018</v>
      </c>
      <c r="D2791" t="str">
        <f t="shared" si="43"/>
        <v>TX - Red River County</v>
      </c>
      <c r="E2791">
        <v>117.26682352941175</v>
      </c>
    </row>
    <row r="2792" spans="1:5" x14ac:dyDescent="0.2">
      <c r="A2792" t="s">
        <v>1899</v>
      </c>
      <c r="B2792" t="s">
        <v>2019</v>
      </c>
      <c r="D2792" t="str">
        <f t="shared" si="43"/>
        <v>TX - Reeves County</v>
      </c>
      <c r="E2792">
        <v>119.56885714285715</v>
      </c>
    </row>
    <row r="2793" spans="1:5" x14ac:dyDescent="0.2">
      <c r="A2793" t="s">
        <v>1899</v>
      </c>
      <c r="B2793" t="s">
        <v>2020</v>
      </c>
      <c r="D2793" t="str">
        <f t="shared" si="43"/>
        <v>TX - Refugio County</v>
      </c>
      <c r="E2793">
        <v>115.18700000000003</v>
      </c>
    </row>
    <row r="2794" spans="1:5" x14ac:dyDescent="0.2">
      <c r="A2794" t="s">
        <v>1899</v>
      </c>
      <c r="B2794" t="s">
        <v>1863</v>
      </c>
      <c r="D2794" t="str">
        <f t="shared" si="43"/>
        <v>TX - Roberts County</v>
      </c>
      <c r="E2794">
        <v>111.375</v>
      </c>
    </row>
    <row r="2795" spans="1:5" x14ac:dyDescent="0.2">
      <c r="A2795" t="s">
        <v>1899</v>
      </c>
      <c r="B2795" t="s">
        <v>1092</v>
      </c>
      <c r="D2795" t="str">
        <f t="shared" si="43"/>
        <v>TX - Robertson County</v>
      </c>
      <c r="E2795">
        <v>113.86221428571427</v>
      </c>
    </row>
    <row r="2796" spans="1:5" x14ac:dyDescent="0.2">
      <c r="A2796" t="s">
        <v>1899</v>
      </c>
      <c r="B2796" t="s">
        <v>2021</v>
      </c>
      <c r="D2796" t="str">
        <f t="shared" si="43"/>
        <v>TX - Rockwall County</v>
      </c>
      <c r="E2796">
        <v>96.235578947368424</v>
      </c>
    </row>
    <row r="2797" spans="1:5" x14ac:dyDescent="0.2">
      <c r="A2797" t="s">
        <v>1899</v>
      </c>
      <c r="B2797" t="s">
        <v>2022</v>
      </c>
      <c r="D2797" t="str">
        <f t="shared" si="43"/>
        <v>TX - Runnels County</v>
      </c>
      <c r="E2797">
        <v>116.70749999999998</v>
      </c>
    </row>
    <row r="2798" spans="1:5" x14ac:dyDescent="0.2">
      <c r="A2798" t="s">
        <v>1899</v>
      </c>
      <c r="B2798" t="s">
        <v>2023</v>
      </c>
      <c r="D2798" t="str">
        <f t="shared" si="43"/>
        <v>TX - Rusk County</v>
      </c>
      <c r="E2798">
        <v>112.75457142857142</v>
      </c>
    </row>
    <row r="2799" spans="1:5" x14ac:dyDescent="0.2">
      <c r="A2799" t="s">
        <v>1899</v>
      </c>
      <c r="B2799" t="s">
        <v>2024</v>
      </c>
      <c r="D2799" t="str">
        <f t="shared" si="43"/>
        <v>TX - Sabine County</v>
      </c>
      <c r="E2799">
        <v>114.62129999999999</v>
      </c>
    </row>
    <row r="2800" spans="1:5" x14ac:dyDescent="0.2">
      <c r="A2800" t="s">
        <v>1899</v>
      </c>
      <c r="B2800" t="s">
        <v>2025</v>
      </c>
      <c r="D2800" t="str">
        <f t="shared" si="43"/>
        <v>TX - San Augustine County</v>
      </c>
      <c r="E2800">
        <v>115.05262500000001</v>
      </c>
    </row>
    <row r="2801" spans="1:5" x14ac:dyDescent="0.2">
      <c r="A2801" t="s">
        <v>1899</v>
      </c>
      <c r="B2801" t="s">
        <v>2026</v>
      </c>
      <c r="D2801" t="str">
        <f t="shared" si="43"/>
        <v>TX - San Jacinto County</v>
      </c>
      <c r="E2801">
        <v>112.24928571428572</v>
      </c>
    </row>
    <row r="2802" spans="1:5" x14ac:dyDescent="0.2">
      <c r="A2802" t="s">
        <v>1899</v>
      </c>
      <c r="B2802" t="s">
        <v>2027</v>
      </c>
      <c r="D2802" t="str">
        <f t="shared" si="43"/>
        <v>TX - San Patricio County</v>
      </c>
      <c r="E2802">
        <v>112.90304347826086</v>
      </c>
    </row>
    <row r="2803" spans="1:5" x14ac:dyDescent="0.2">
      <c r="A2803" t="s">
        <v>1899</v>
      </c>
      <c r="B2803" t="s">
        <v>2028</v>
      </c>
      <c r="D2803" t="str">
        <f t="shared" si="43"/>
        <v>TX - San Saba County</v>
      </c>
      <c r="E2803">
        <v>114.9624</v>
      </c>
    </row>
    <row r="2804" spans="1:5" x14ac:dyDescent="0.2">
      <c r="A2804" t="s">
        <v>1899</v>
      </c>
      <c r="B2804" t="s">
        <v>2029</v>
      </c>
      <c r="D2804" t="str">
        <f t="shared" si="43"/>
        <v>TX - Schleicher County</v>
      </c>
      <c r="E2804">
        <v>111.71999999999998</v>
      </c>
    </row>
    <row r="2805" spans="1:5" x14ac:dyDescent="0.2">
      <c r="A2805" t="s">
        <v>1899</v>
      </c>
      <c r="B2805" t="s">
        <v>2030</v>
      </c>
      <c r="D2805" t="str">
        <f t="shared" si="43"/>
        <v>TX - Scurry County</v>
      </c>
      <c r="E2805">
        <v>114.78949999999999</v>
      </c>
    </row>
    <row r="2806" spans="1:5" x14ac:dyDescent="0.2">
      <c r="A2806" t="s">
        <v>1899</v>
      </c>
      <c r="B2806" t="s">
        <v>2031</v>
      </c>
      <c r="D2806" t="str">
        <f t="shared" si="43"/>
        <v>TX - Shackelford County</v>
      </c>
      <c r="E2806">
        <v>115.41420000000001</v>
      </c>
    </row>
    <row r="2807" spans="1:5" x14ac:dyDescent="0.2">
      <c r="A2807" t="s">
        <v>1899</v>
      </c>
      <c r="B2807" t="s">
        <v>424</v>
      </c>
      <c r="D2807" t="str">
        <f t="shared" si="43"/>
        <v>TX - Shelby County</v>
      </c>
      <c r="E2807">
        <v>114.09705</v>
      </c>
    </row>
    <row r="2808" spans="1:5" x14ac:dyDescent="0.2">
      <c r="A2808" t="s">
        <v>1899</v>
      </c>
      <c r="B2808" t="s">
        <v>1031</v>
      </c>
      <c r="D2808" t="str">
        <f t="shared" si="43"/>
        <v>TX - Sherman County</v>
      </c>
      <c r="E2808">
        <v>111.98700000000001</v>
      </c>
    </row>
    <row r="2809" spans="1:5" x14ac:dyDescent="0.2">
      <c r="A2809" t="s">
        <v>1899</v>
      </c>
      <c r="B2809" t="s">
        <v>1032</v>
      </c>
      <c r="D2809" t="str">
        <f t="shared" si="43"/>
        <v>TX - Smith County</v>
      </c>
      <c r="E2809">
        <v>108.36566129032255</v>
      </c>
    </row>
    <row r="2810" spans="1:5" x14ac:dyDescent="0.2">
      <c r="A2810" t="s">
        <v>1899</v>
      </c>
      <c r="B2810" t="s">
        <v>2032</v>
      </c>
      <c r="D2810" t="str">
        <f t="shared" si="43"/>
        <v>TX - Somervell County</v>
      </c>
      <c r="E2810">
        <v>106.98900000000002</v>
      </c>
    </row>
    <row r="2811" spans="1:5" x14ac:dyDescent="0.2">
      <c r="A2811" t="s">
        <v>1899</v>
      </c>
      <c r="B2811" t="s">
        <v>2033</v>
      </c>
      <c r="D2811" t="str">
        <f t="shared" si="43"/>
        <v>TX - Starr County</v>
      </c>
      <c r="E2811">
        <v>118.88564516129033</v>
      </c>
    </row>
    <row r="2812" spans="1:5" x14ac:dyDescent="0.2">
      <c r="A2812" t="s">
        <v>1899</v>
      </c>
      <c r="B2812" t="s">
        <v>768</v>
      </c>
      <c r="D2812" t="str">
        <f t="shared" si="43"/>
        <v>TX - Stephens County</v>
      </c>
      <c r="E2812">
        <v>114.62481818181818</v>
      </c>
    </row>
    <row r="2813" spans="1:5" x14ac:dyDescent="0.2">
      <c r="A2813" t="s">
        <v>1899</v>
      </c>
      <c r="B2813" t="s">
        <v>2034</v>
      </c>
      <c r="D2813" t="str">
        <f t="shared" si="43"/>
        <v>TX - Sterling County</v>
      </c>
      <c r="E2813">
        <v>112.0545</v>
      </c>
    </row>
    <row r="2814" spans="1:5" x14ac:dyDescent="0.2">
      <c r="A2814" t="s">
        <v>1899</v>
      </c>
      <c r="B2814" t="s">
        <v>2035</v>
      </c>
      <c r="D2814" t="str">
        <f t="shared" si="43"/>
        <v>TX - Stonewall County</v>
      </c>
      <c r="E2814">
        <v>116.33999999999999</v>
      </c>
    </row>
    <row r="2815" spans="1:5" x14ac:dyDescent="0.2">
      <c r="A2815" t="s">
        <v>1899</v>
      </c>
      <c r="B2815" t="s">
        <v>2036</v>
      </c>
      <c r="D2815" t="str">
        <f t="shared" si="43"/>
        <v>TX - Sutton County</v>
      </c>
      <c r="E2815">
        <v>104.9958</v>
      </c>
    </row>
    <row r="2816" spans="1:5" x14ac:dyDescent="0.2">
      <c r="A2816" t="s">
        <v>1899</v>
      </c>
      <c r="B2816" t="s">
        <v>2037</v>
      </c>
      <c r="D2816" t="str">
        <f t="shared" si="43"/>
        <v>TX - Swisher County</v>
      </c>
      <c r="E2816">
        <v>115.55774999999998</v>
      </c>
    </row>
    <row r="2817" spans="1:5" x14ac:dyDescent="0.2">
      <c r="A2817" t="s">
        <v>1899</v>
      </c>
      <c r="B2817" t="s">
        <v>2038</v>
      </c>
      <c r="D2817" t="str">
        <f t="shared" si="43"/>
        <v>TX - Tarrant County</v>
      </c>
      <c r="E2817">
        <v>105.21130067895245</v>
      </c>
    </row>
    <row r="2818" spans="1:5" x14ac:dyDescent="0.2">
      <c r="A2818" t="s">
        <v>1899</v>
      </c>
      <c r="B2818" t="s">
        <v>680</v>
      </c>
      <c r="D2818" t="str">
        <f t="shared" si="43"/>
        <v>TX - Taylor County</v>
      </c>
      <c r="E2818">
        <v>112.52991891891888</v>
      </c>
    </row>
    <row r="2819" spans="1:5" x14ac:dyDescent="0.2">
      <c r="A2819" t="s">
        <v>1899</v>
      </c>
      <c r="B2819" t="s">
        <v>774</v>
      </c>
      <c r="D2819" t="str">
        <f t="shared" ref="D2819:D2882" si="44">A2819&amp;" - "&amp;B2819</f>
        <v>TX - Terrell County</v>
      </c>
      <c r="E2819">
        <v>118.08</v>
      </c>
    </row>
    <row r="2820" spans="1:5" x14ac:dyDescent="0.2">
      <c r="A2820" t="s">
        <v>1899</v>
      </c>
      <c r="B2820" t="s">
        <v>2039</v>
      </c>
      <c r="D2820" t="str">
        <f t="shared" si="44"/>
        <v>TX - Terry County</v>
      </c>
      <c r="E2820">
        <v>116.25092307692309</v>
      </c>
    </row>
    <row r="2821" spans="1:5" x14ac:dyDescent="0.2">
      <c r="A2821" t="s">
        <v>1899</v>
      </c>
      <c r="B2821" t="s">
        <v>2040</v>
      </c>
      <c r="D2821" t="str">
        <f t="shared" si="44"/>
        <v>TX - Throckmorton County</v>
      </c>
      <c r="E2821">
        <v>116.9235</v>
      </c>
    </row>
    <row r="2822" spans="1:5" x14ac:dyDescent="0.2">
      <c r="A2822" t="s">
        <v>1899</v>
      </c>
      <c r="B2822" t="s">
        <v>2041</v>
      </c>
      <c r="D2822" t="str">
        <f t="shared" si="44"/>
        <v>TX - Titus County</v>
      </c>
      <c r="E2822">
        <v>112.39904347826086</v>
      </c>
    </row>
    <row r="2823" spans="1:5" x14ac:dyDescent="0.2">
      <c r="A2823" t="s">
        <v>1899</v>
      </c>
      <c r="B2823" t="s">
        <v>2042</v>
      </c>
      <c r="D2823" t="str">
        <f t="shared" si="44"/>
        <v>TX - Tom Green County</v>
      </c>
      <c r="E2823">
        <v>112.37970297029705</v>
      </c>
    </row>
    <row r="2824" spans="1:5" x14ac:dyDescent="0.2">
      <c r="A2824" t="s">
        <v>1899</v>
      </c>
      <c r="B2824" t="s">
        <v>2043</v>
      </c>
      <c r="D2824" t="str">
        <f t="shared" si="44"/>
        <v>TX - Travis County</v>
      </c>
      <c r="E2824">
        <v>96.442556435643723</v>
      </c>
    </row>
    <row r="2825" spans="1:5" x14ac:dyDescent="0.2">
      <c r="A2825" t="s">
        <v>1899</v>
      </c>
      <c r="B2825" t="s">
        <v>558</v>
      </c>
      <c r="D2825" t="str">
        <f t="shared" si="44"/>
        <v>TX - Trinity County</v>
      </c>
      <c r="E2825">
        <v>114.64800000000001</v>
      </c>
    </row>
    <row r="2826" spans="1:5" x14ac:dyDescent="0.2">
      <c r="A2826" t="s">
        <v>1899</v>
      </c>
      <c r="B2826" t="s">
        <v>2044</v>
      </c>
      <c r="D2826" t="str">
        <f t="shared" si="44"/>
        <v>TX - Tyler County</v>
      </c>
      <c r="E2826">
        <v>115.03740000000001</v>
      </c>
    </row>
    <row r="2827" spans="1:5" x14ac:dyDescent="0.2">
      <c r="A2827" t="s">
        <v>1899</v>
      </c>
      <c r="B2827" t="s">
        <v>2045</v>
      </c>
      <c r="D2827" t="str">
        <f t="shared" si="44"/>
        <v>TX - Upshur County</v>
      </c>
      <c r="E2827">
        <v>112.99566666666668</v>
      </c>
    </row>
    <row r="2828" spans="1:5" x14ac:dyDescent="0.2">
      <c r="A2828" t="s">
        <v>1899</v>
      </c>
      <c r="B2828" t="s">
        <v>2046</v>
      </c>
      <c r="D2828" t="str">
        <f t="shared" si="44"/>
        <v>TX - Upton County</v>
      </c>
      <c r="E2828">
        <v>117.16949999999999</v>
      </c>
    </row>
    <row r="2829" spans="1:5" x14ac:dyDescent="0.2">
      <c r="A2829" t="s">
        <v>1899</v>
      </c>
      <c r="B2829" t="s">
        <v>2047</v>
      </c>
      <c r="D2829" t="str">
        <f t="shared" si="44"/>
        <v>TX - Uvalde County</v>
      </c>
      <c r="E2829">
        <v>115.15757142857144</v>
      </c>
    </row>
    <row r="2830" spans="1:5" x14ac:dyDescent="0.2">
      <c r="A2830" t="s">
        <v>1899</v>
      </c>
      <c r="B2830" t="s">
        <v>2048</v>
      </c>
      <c r="D2830" t="str">
        <f t="shared" si="44"/>
        <v>TX - Val Verde County</v>
      </c>
      <c r="E2830">
        <v>114.21000000000001</v>
      </c>
    </row>
    <row r="2831" spans="1:5" x14ac:dyDescent="0.2">
      <c r="A2831" t="s">
        <v>1899</v>
      </c>
      <c r="B2831" t="s">
        <v>2049</v>
      </c>
      <c r="D2831" t="str">
        <f t="shared" si="44"/>
        <v>TX - Van Zandt County</v>
      </c>
      <c r="E2831">
        <v>110.78051351351355</v>
      </c>
    </row>
    <row r="2832" spans="1:5" x14ac:dyDescent="0.2">
      <c r="A2832" t="s">
        <v>1899</v>
      </c>
      <c r="B2832" t="s">
        <v>2050</v>
      </c>
      <c r="D2832" t="str">
        <f t="shared" si="44"/>
        <v>TX - Victoria County</v>
      </c>
      <c r="E2832">
        <v>110.63177419354837</v>
      </c>
    </row>
    <row r="2833" spans="1:5" x14ac:dyDescent="0.2">
      <c r="A2833" t="s">
        <v>1899</v>
      </c>
      <c r="B2833" t="s">
        <v>429</v>
      </c>
      <c r="D2833" t="str">
        <f t="shared" si="44"/>
        <v>TX - Walker County</v>
      </c>
      <c r="E2833">
        <v>110.98569230769233</v>
      </c>
    </row>
    <row r="2834" spans="1:5" x14ac:dyDescent="0.2">
      <c r="A2834" t="s">
        <v>1899</v>
      </c>
      <c r="B2834" t="s">
        <v>2051</v>
      </c>
      <c r="D2834" t="str">
        <f t="shared" si="44"/>
        <v>TX - Waller County</v>
      </c>
      <c r="E2834">
        <v>108.46349999999998</v>
      </c>
    </row>
    <row r="2835" spans="1:5" x14ac:dyDescent="0.2">
      <c r="A2835" t="s">
        <v>1899</v>
      </c>
      <c r="B2835" t="s">
        <v>1543</v>
      </c>
      <c r="D2835" t="str">
        <f t="shared" si="44"/>
        <v>TX - Ward County</v>
      </c>
      <c r="E2835">
        <v>117.63419999999999</v>
      </c>
    </row>
    <row r="2836" spans="1:5" x14ac:dyDescent="0.2">
      <c r="A2836" t="s">
        <v>1899</v>
      </c>
      <c r="B2836" t="s">
        <v>430</v>
      </c>
      <c r="D2836" t="str">
        <f t="shared" si="44"/>
        <v>TX - Washington County</v>
      </c>
      <c r="E2836">
        <v>107.93212499999998</v>
      </c>
    </row>
    <row r="2837" spans="1:5" x14ac:dyDescent="0.2">
      <c r="A2837" t="s">
        <v>1899</v>
      </c>
      <c r="B2837" t="s">
        <v>2052</v>
      </c>
      <c r="D2837" t="str">
        <f t="shared" si="44"/>
        <v>TX - Webb County</v>
      </c>
      <c r="E2837">
        <v>112.86960000000001</v>
      </c>
    </row>
    <row r="2838" spans="1:5" x14ac:dyDescent="0.2">
      <c r="A2838" t="s">
        <v>1899</v>
      </c>
      <c r="B2838" t="s">
        <v>2053</v>
      </c>
      <c r="D2838" t="str">
        <f t="shared" si="44"/>
        <v>TX - Wharton County</v>
      </c>
      <c r="E2838">
        <v>112.77568421052631</v>
      </c>
    </row>
    <row r="2839" spans="1:5" x14ac:dyDescent="0.2">
      <c r="A2839" t="s">
        <v>1899</v>
      </c>
      <c r="B2839" t="s">
        <v>788</v>
      </c>
      <c r="D2839" t="str">
        <f t="shared" si="44"/>
        <v>TX - Wheeler County</v>
      </c>
      <c r="E2839">
        <v>116.53457142857144</v>
      </c>
    </row>
    <row r="2840" spans="1:5" x14ac:dyDescent="0.2">
      <c r="A2840" t="s">
        <v>1899</v>
      </c>
      <c r="B2840" t="s">
        <v>1040</v>
      </c>
      <c r="D2840" t="str">
        <f t="shared" si="44"/>
        <v>TX - Wichita County</v>
      </c>
      <c r="E2840">
        <v>112.03505825242718</v>
      </c>
    </row>
    <row r="2841" spans="1:5" x14ac:dyDescent="0.2">
      <c r="A2841" t="s">
        <v>1899</v>
      </c>
      <c r="B2841" t="s">
        <v>2054</v>
      </c>
      <c r="D2841" t="str">
        <f t="shared" si="44"/>
        <v>TX - Wilbarger County</v>
      </c>
      <c r="E2841">
        <v>115.2237857142857</v>
      </c>
    </row>
    <row r="2842" spans="1:5" x14ac:dyDescent="0.2">
      <c r="A2842" t="s">
        <v>1899</v>
      </c>
      <c r="B2842" t="s">
        <v>2055</v>
      </c>
      <c r="D2842" t="str">
        <f t="shared" si="44"/>
        <v>TX - Willacy County</v>
      </c>
      <c r="E2842">
        <v>118.35420000000001</v>
      </c>
    </row>
    <row r="2843" spans="1:5" x14ac:dyDescent="0.2">
      <c r="A2843" t="s">
        <v>1899</v>
      </c>
      <c r="B2843" t="s">
        <v>934</v>
      </c>
      <c r="D2843" t="str">
        <f t="shared" si="44"/>
        <v>TX - Williamson County</v>
      </c>
      <c r="E2843">
        <v>100.40873684210526</v>
      </c>
    </row>
    <row r="2844" spans="1:5" x14ac:dyDescent="0.2">
      <c r="A2844" t="s">
        <v>1899</v>
      </c>
      <c r="B2844" t="s">
        <v>1041</v>
      </c>
      <c r="D2844" t="str">
        <f t="shared" si="44"/>
        <v>TX - Wilson County</v>
      </c>
      <c r="E2844">
        <v>107.79573913043478</v>
      </c>
    </row>
    <row r="2845" spans="1:5" x14ac:dyDescent="0.2">
      <c r="A2845" t="s">
        <v>1899</v>
      </c>
      <c r="B2845" t="s">
        <v>2056</v>
      </c>
      <c r="D2845" t="str">
        <f t="shared" si="44"/>
        <v>TX - Winkler County</v>
      </c>
      <c r="E2845">
        <v>117.70919999999998</v>
      </c>
    </row>
    <row r="2846" spans="1:5" x14ac:dyDescent="0.2">
      <c r="A2846" t="s">
        <v>1899</v>
      </c>
      <c r="B2846" t="s">
        <v>2057</v>
      </c>
      <c r="D2846" t="str">
        <f t="shared" si="44"/>
        <v>TX - Wise County</v>
      </c>
      <c r="E2846">
        <v>106.62750000000001</v>
      </c>
    </row>
    <row r="2847" spans="1:5" x14ac:dyDescent="0.2">
      <c r="A2847" t="s">
        <v>1899</v>
      </c>
      <c r="B2847" t="s">
        <v>1707</v>
      </c>
      <c r="D2847" t="str">
        <f t="shared" si="44"/>
        <v>TX - Wood County</v>
      </c>
      <c r="E2847">
        <v>111.7880357142857</v>
      </c>
    </row>
    <row r="2848" spans="1:5" x14ac:dyDescent="0.2">
      <c r="A2848" t="s">
        <v>1899</v>
      </c>
      <c r="B2848" t="s">
        <v>2058</v>
      </c>
      <c r="D2848" t="str">
        <f t="shared" si="44"/>
        <v>TX - Yoakum County</v>
      </c>
      <c r="E2848">
        <v>115.20385714285715</v>
      </c>
    </row>
    <row r="2849" spans="1:5" x14ac:dyDescent="0.2">
      <c r="A2849" t="s">
        <v>1899</v>
      </c>
      <c r="B2849" t="s">
        <v>2059</v>
      </c>
      <c r="D2849" t="str">
        <f t="shared" si="44"/>
        <v>TX - Young County</v>
      </c>
      <c r="E2849">
        <v>114.9734117647059</v>
      </c>
    </row>
    <row r="2850" spans="1:5" x14ac:dyDescent="0.2">
      <c r="A2850" t="s">
        <v>1899</v>
      </c>
      <c r="B2850" t="s">
        <v>2060</v>
      </c>
      <c r="D2850" t="str">
        <f t="shared" si="44"/>
        <v>TX - Zapata County</v>
      </c>
      <c r="E2850">
        <v>116.97412499999999</v>
      </c>
    </row>
    <row r="2851" spans="1:5" x14ac:dyDescent="0.2">
      <c r="A2851" t="s">
        <v>1899</v>
      </c>
      <c r="B2851" t="s">
        <v>2061</v>
      </c>
      <c r="D2851" t="str">
        <f t="shared" si="44"/>
        <v>TX - Zavala County</v>
      </c>
      <c r="E2851">
        <v>120.7953</v>
      </c>
    </row>
    <row r="2852" spans="1:5" x14ac:dyDescent="0.2">
      <c r="A2852" t="s">
        <v>2062</v>
      </c>
      <c r="B2852" t="s">
        <v>1712</v>
      </c>
      <c r="D2852" t="str">
        <f t="shared" si="44"/>
        <v>UT - Beaver County</v>
      </c>
      <c r="E2852">
        <v>108.07585714285713</v>
      </c>
    </row>
    <row r="2853" spans="1:5" x14ac:dyDescent="0.2">
      <c r="A2853" t="s">
        <v>2062</v>
      </c>
      <c r="B2853" t="s">
        <v>2063</v>
      </c>
      <c r="D2853" t="str">
        <f t="shared" si="44"/>
        <v>UT - Box Elder County</v>
      </c>
      <c r="E2853">
        <v>102.38797058823528</v>
      </c>
    </row>
    <row r="2854" spans="1:5" x14ac:dyDescent="0.2">
      <c r="A2854" t="s">
        <v>2062</v>
      </c>
      <c r="B2854" t="s">
        <v>2064</v>
      </c>
      <c r="D2854" t="str">
        <f t="shared" si="44"/>
        <v>UT - Cache County</v>
      </c>
      <c r="E2854">
        <v>101.91005084745767</v>
      </c>
    </row>
    <row r="2855" spans="1:5" x14ac:dyDescent="0.2">
      <c r="A2855" t="s">
        <v>2062</v>
      </c>
      <c r="B2855" t="s">
        <v>1413</v>
      </c>
      <c r="D2855" t="str">
        <f t="shared" si="44"/>
        <v>UT - Carbon County</v>
      </c>
      <c r="E2855">
        <v>107.64064285714285</v>
      </c>
    </row>
    <row r="2856" spans="1:5" x14ac:dyDescent="0.2">
      <c r="A2856" t="s">
        <v>2062</v>
      </c>
      <c r="B2856" t="s">
        <v>2065</v>
      </c>
      <c r="D2856" t="str">
        <f t="shared" si="44"/>
        <v>UT - Daggett County</v>
      </c>
      <c r="E2856">
        <v>109.69199999999999</v>
      </c>
    </row>
    <row r="2857" spans="1:5" x14ac:dyDescent="0.2">
      <c r="A2857" t="s">
        <v>2062</v>
      </c>
      <c r="B2857" t="s">
        <v>813</v>
      </c>
      <c r="D2857" t="str">
        <f t="shared" si="44"/>
        <v>UT - Davis County</v>
      </c>
      <c r="E2857">
        <v>93.514534883720913</v>
      </c>
    </row>
    <row r="2858" spans="1:5" x14ac:dyDescent="0.2">
      <c r="A2858" t="s">
        <v>2062</v>
      </c>
      <c r="B2858" t="s">
        <v>2066</v>
      </c>
      <c r="D2858" t="str">
        <f t="shared" si="44"/>
        <v>UT - Duchesne County</v>
      </c>
      <c r="E2858">
        <v>109.88345454545453</v>
      </c>
    </row>
    <row r="2859" spans="1:5" x14ac:dyDescent="0.2">
      <c r="A2859" t="s">
        <v>2062</v>
      </c>
      <c r="B2859" t="s">
        <v>2067</v>
      </c>
      <c r="D2859" t="str">
        <f t="shared" si="44"/>
        <v>UT - Emery County</v>
      </c>
      <c r="E2859">
        <v>108.12780000000001</v>
      </c>
    </row>
    <row r="2860" spans="1:5" x14ac:dyDescent="0.2">
      <c r="A2860" t="s">
        <v>2062</v>
      </c>
      <c r="B2860" t="s">
        <v>587</v>
      </c>
      <c r="D2860" t="str">
        <f t="shared" si="44"/>
        <v>UT - Garfield County</v>
      </c>
      <c r="E2860">
        <v>108.0558</v>
      </c>
    </row>
    <row r="2861" spans="1:5" x14ac:dyDescent="0.2">
      <c r="A2861" t="s">
        <v>2062</v>
      </c>
      <c r="B2861" t="s">
        <v>589</v>
      </c>
      <c r="D2861" t="str">
        <f t="shared" si="44"/>
        <v>UT - Grand County</v>
      </c>
      <c r="E2861">
        <v>104.99657142857143</v>
      </c>
    </row>
    <row r="2862" spans="1:5" x14ac:dyDescent="0.2">
      <c r="A2862" t="s">
        <v>2062</v>
      </c>
      <c r="B2862" t="s">
        <v>1232</v>
      </c>
      <c r="D2862" t="str">
        <f t="shared" si="44"/>
        <v>UT - Iron County</v>
      </c>
      <c r="E2862">
        <v>105.82542857142856</v>
      </c>
    </row>
    <row r="2863" spans="1:5" x14ac:dyDescent="0.2">
      <c r="A2863" t="s">
        <v>2062</v>
      </c>
      <c r="B2863" t="s">
        <v>2068</v>
      </c>
      <c r="D2863" t="str">
        <f t="shared" si="44"/>
        <v>UT - Juab County</v>
      </c>
      <c r="E2863">
        <v>104.3415</v>
      </c>
    </row>
    <row r="2864" spans="1:5" x14ac:dyDescent="0.2">
      <c r="A2864" t="s">
        <v>2062</v>
      </c>
      <c r="B2864" t="s">
        <v>905</v>
      </c>
      <c r="D2864" t="str">
        <f t="shared" si="44"/>
        <v>UT - Kane County</v>
      </c>
      <c r="E2864">
        <v>105.699</v>
      </c>
    </row>
    <row r="2865" spans="1:5" x14ac:dyDescent="0.2">
      <c r="A2865" t="s">
        <v>2062</v>
      </c>
      <c r="B2865" t="s">
        <v>2069</v>
      </c>
      <c r="D2865" t="str">
        <f t="shared" si="44"/>
        <v>UT - Millard County</v>
      </c>
      <c r="E2865">
        <v>108.88363636363637</v>
      </c>
    </row>
    <row r="2866" spans="1:5" x14ac:dyDescent="0.2">
      <c r="A2866" t="s">
        <v>2062</v>
      </c>
      <c r="B2866" t="s">
        <v>417</v>
      </c>
      <c r="D2866" t="str">
        <f t="shared" si="44"/>
        <v>UT - Morgan County</v>
      </c>
      <c r="E2866">
        <v>93.662999999999997</v>
      </c>
    </row>
    <row r="2867" spans="1:5" x14ac:dyDescent="0.2">
      <c r="A2867" t="s">
        <v>2062</v>
      </c>
      <c r="B2867" t="s">
        <v>2070</v>
      </c>
      <c r="D2867" t="str">
        <f t="shared" si="44"/>
        <v>UT - Piute County</v>
      </c>
      <c r="E2867">
        <v>110.664</v>
      </c>
    </row>
    <row r="2868" spans="1:5" x14ac:dyDescent="0.2">
      <c r="A2868" t="s">
        <v>2062</v>
      </c>
      <c r="B2868" t="s">
        <v>2071</v>
      </c>
      <c r="D2868" t="str">
        <f t="shared" si="44"/>
        <v>UT - Rich County</v>
      </c>
      <c r="E2868">
        <v>108.50099999999999</v>
      </c>
    </row>
    <row r="2869" spans="1:5" x14ac:dyDescent="0.2">
      <c r="A2869" t="s">
        <v>2062</v>
      </c>
      <c r="B2869" t="s">
        <v>2072</v>
      </c>
      <c r="D2869" t="str">
        <f t="shared" si="44"/>
        <v>UT - Salt Lake County</v>
      </c>
      <c r="E2869">
        <v>93.256952380952328</v>
      </c>
    </row>
    <row r="2870" spans="1:5" x14ac:dyDescent="0.2">
      <c r="A2870" t="s">
        <v>2062</v>
      </c>
      <c r="B2870" t="s">
        <v>613</v>
      </c>
      <c r="D2870" t="str">
        <f t="shared" si="44"/>
        <v>UT - San Juan County</v>
      </c>
      <c r="E2870">
        <v>113.76572727272729</v>
      </c>
    </row>
    <row r="2871" spans="1:5" x14ac:dyDescent="0.2">
      <c r="A2871" t="s">
        <v>2062</v>
      </c>
      <c r="B2871" t="s">
        <v>2073</v>
      </c>
      <c r="D2871" t="str">
        <f t="shared" si="44"/>
        <v>UT - Sanpete County</v>
      </c>
      <c r="E2871">
        <v>106.18199999999999</v>
      </c>
    </row>
    <row r="2872" spans="1:5" x14ac:dyDescent="0.2">
      <c r="A2872" t="s">
        <v>2062</v>
      </c>
      <c r="B2872" t="s">
        <v>499</v>
      </c>
      <c r="D2872" t="str">
        <f t="shared" si="44"/>
        <v>UT - Sevier County</v>
      </c>
      <c r="E2872">
        <v>106.90094117647061</v>
      </c>
    </row>
    <row r="2873" spans="1:5" x14ac:dyDescent="0.2">
      <c r="A2873" t="s">
        <v>2062</v>
      </c>
      <c r="B2873" t="s">
        <v>616</v>
      </c>
      <c r="D2873" t="str">
        <f t="shared" si="44"/>
        <v>UT - Summit County</v>
      </c>
      <c r="E2873">
        <v>66.68549999999999</v>
      </c>
    </row>
    <row r="2874" spans="1:5" x14ac:dyDescent="0.2">
      <c r="A2874" t="s">
        <v>2062</v>
      </c>
      <c r="B2874" t="s">
        <v>2074</v>
      </c>
      <c r="D2874" t="str">
        <f t="shared" si="44"/>
        <v>UT - Tooele County</v>
      </c>
      <c r="E2874">
        <v>102.46465384615387</v>
      </c>
    </row>
    <row r="2875" spans="1:5" x14ac:dyDescent="0.2">
      <c r="A2875" t="s">
        <v>2062</v>
      </c>
      <c r="B2875" t="s">
        <v>2075</v>
      </c>
      <c r="D2875" t="str">
        <f t="shared" si="44"/>
        <v>UT - Uintah County</v>
      </c>
      <c r="E2875">
        <v>110.20642105263158</v>
      </c>
    </row>
    <row r="2876" spans="1:5" x14ac:dyDescent="0.2">
      <c r="A2876" t="s">
        <v>2062</v>
      </c>
      <c r="B2876" t="s">
        <v>2076</v>
      </c>
      <c r="D2876" t="str">
        <f t="shared" si="44"/>
        <v>UT - Utah County</v>
      </c>
      <c r="E2876">
        <v>96.206426470588212</v>
      </c>
    </row>
    <row r="2877" spans="1:5" x14ac:dyDescent="0.2">
      <c r="A2877" t="s">
        <v>2062</v>
      </c>
      <c r="B2877" t="s">
        <v>2077</v>
      </c>
      <c r="D2877" t="str">
        <f t="shared" si="44"/>
        <v>UT - Wasatch County</v>
      </c>
      <c r="E2877">
        <v>93.846000000000004</v>
      </c>
    </row>
    <row r="2878" spans="1:5" x14ac:dyDescent="0.2">
      <c r="A2878" t="s">
        <v>2062</v>
      </c>
      <c r="B2878" t="s">
        <v>430</v>
      </c>
      <c r="D2878" t="str">
        <f t="shared" si="44"/>
        <v>UT - Washington County</v>
      </c>
      <c r="E2878">
        <v>100.2256666666667</v>
      </c>
    </row>
    <row r="2879" spans="1:5" x14ac:dyDescent="0.2">
      <c r="A2879" t="s">
        <v>2062</v>
      </c>
      <c r="B2879" t="s">
        <v>786</v>
      </c>
      <c r="D2879" t="str">
        <f t="shared" si="44"/>
        <v>UT - Wayne County</v>
      </c>
      <c r="E2879">
        <v>107.61899999999999</v>
      </c>
    </row>
    <row r="2880" spans="1:5" x14ac:dyDescent="0.2">
      <c r="A2880" t="s">
        <v>2062</v>
      </c>
      <c r="B2880" t="s">
        <v>2078</v>
      </c>
      <c r="D2880" t="str">
        <f t="shared" si="44"/>
        <v>UT - Weber County</v>
      </c>
      <c r="E2880">
        <v>101.18301526717555</v>
      </c>
    </row>
    <row r="2881" spans="1:5" x14ac:dyDescent="0.2">
      <c r="A2881" t="s">
        <v>2079</v>
      </c>
      <c r="B2881" t="s">
        <v>2080</v>
      </c>
      <c r="D2881" t="str">
        <f t="shared" si="44"/>
        <v>VA - Accomack County</v>
      </c>
      <c r="E2881">
        <v>110.70775862068965</v>
      </c>
    </row>
    <row r="2882" spans="1:5" x14ac:dyDescent="0.2">
      <c r="A2882" t="s">
        <v>2079</v>
      </c>
      <c r="B2882" t="s">
        <v>2081</v>
      </c>
      <c r="D2882" t="str">
        <f t="shared" si="44"/>
        <v>VA - Albemarle County</v>
      </c>
      <c r="E2882">
        <v>93.359508196721293</v>
      </c>
    </row>
    <row r="2883" spans="1:5" x14ac:dyDescent="0.2">
      <c r="A2883" t="s">
        <v>2079</v>
      </c>
      <c r="B2883" t="s">
        <v>1448</v>
      </c>
      <c r="D2883" t="str">
        <f t="shared" ref="D2883:D2946" si="45">A2883&amp;" - "&amp;B2883</f>
        <v>VA - Alleghany County</v>
      </c>
      <c r="E2883">
        <v>109.4586923076923</v>
      </c>
    </row>
    <row r="2884" spans="1:5" x14ac:dyDescent="0.2">
      <c r="A2884" t="s">
        <v>2079</v>
      </c>
      <c r="B2884" t="s">
        <v>2082</v>
      </c>
      <c r="D2884" t="str">
        <f t="shared" si="45"/>
        <v>VA - Amelia County</v>
      </c>
      <c r="E2884">
        <v>105.83499999999998</v>
      </c>
    </row>
    <row r="2885" spans="1:5" x14ac:dyDescent="0.2">
      <c r="A2885" t="s">
        <v>2079</v>
      </c>
      <c r="B2885" t="s">
        <v>2083</v>
      </c>
      <c r="D2885" t="str">
        <f t="shared" si="45"/>
        <v>VA - Amherst County</v>
      </c>
      <c r="E2885">
        <v>108.12554999999998</v>
      </c>
    </row>
    <row r="2886" spans="1:5" x14ac:dyDescent="0.2">
      <c r="A2886" t="s">
        <v>2079</v>
      </c>
      <c r="B2886" t="s">
        <v>2084</v>
      </c>
      <c r="D2886" t="str">
        <f t="shared" si="45"/>
        <v>VA - Appomattox County</v>
      </c>
      <c r="E2886">
        <v>109.00349999999999</v>
      </c>
    </row>
    <row r="2887" spans="1:5" x14ac:dyDescent="0.2">
      <c r="A2887" t="s">
        <v>2079</v>
      </c>
      <c r="B2887" t="s">
        <v>2085</v>
      </c>
      <c r="D2887" t="str">
        <f t="shared" si="45"/>
        <v>VA - Arlington County</v>
      </c>
      <c r="E2887">
        <v>73.774021276595732</v>
      </c>
    </row>
    <row r="2888" spans="1:5" x14ac:dyDescent="0.2">
      <c r="A2888" t="s">
        <v>2079</v>
      </c>
      <c r="B2888" t="s">
        <v>2086</v>
      </c>
      <c r="D2888" t="str">
        <f t="shared" si="45"/>
        <v>VA - Augusta County</v>
      </c>
      <c r="E2888">
        <v>103.57023529411764</v>
      </c>
    </row>
    <row r="2889" spans="1:5" x14ac:dyDescent="0.2">
      <c r="A2889" t="s">
        <v>2079</v>
      </c>
      <c r="B2889" t="s">
        <v>1047</v>
      </c>
      <c r="D2889" t="str">
        <f t="shared" si="45"/>
        <v>VA - Bath County</v>
      </c>
      <c r="E2889">
        <v>108.7452</v>
      </c>
    </row>
    <row r="2890" spans="1:5" x14ac:dyDescent="0.2">
      <c r="A2890" t="s">
        <v>2079</v>
      </c>
      <c r="B2890" t="s">
        <v>1772</v>
      </c>
      <c r="D2890" t="str">
        <f t="shared" si="45"/>
        <v>VA - Bedford County</v>
      </c>
      <c r="E2890">
        <v>101.40069767441857</v>
      </c>
    </row>
    <row r="2891" spans="1:5" x14ac:dyDescent="0.2">
      <c r="A2891" t="s">
        <v>2079</v>
      </c>
      <c r="B2891" t="s">
        <v>2087</v>
      </c>
      <c r="D2891" t="str">
        <f t="shared" si="45"/>
        <v>VA - Bland County</v>
      </c>
      <c r="E2891">
        <v>111.12750000000001</v>
      </c>
    </row>
    <row r="2892" spans="1:5" x14ac:dyDescent="0.2">
      <c r="A2892" t="s">
        <v>2079</v>
      </c>
      <c r="B2892" t="s">
        <v>2088</v>
      </c>
      <c r="D2892" t="str">
        <f t="shared" si="45"/>
        <v>VA - Botetourt County</v>
      </c>
      <c r="E2892">
        <v>102.10950000000001</v>
      </c>
    </row>
    <row r="2893" spans="1:5" x14ac:dyDescent="0.2">
      <c r="A2893" t="s">
        <v>2079</v>
      </c>
      <c r="B2893" t="s">
        <v>1455</v>
      </c>
      <c r="D2893" t="str">
        <f t="shared" si="45"/>
        <v>VA - Brunswick County</v>
      </c>
      <c r="E2893">
        <v>110.09519999999999</v>
      </c>
    </row>
    <row r="2894" spans="1:5" x14ac:dyDescent="0.2">
      <c r="A2894" t="s">
        <v>2079</v>
      </c>
      <c r="B2894" t="s">
        <v>806</v>
      </c>
      <c r="D2894" t="str">
        <f t="shared" si="45"/>
        <v>VA - Buchanan County</v>
      </c>
      <c r="E2894">
        <v>115.53369230769233</v>
      </c>
    </row>
    <row r="2895" spans="1:5" x14ac:dyDescent="0.2">
      <c r="A2895" t="s">
        <v>2079</v>
      </c>
      <c r="B2895" t="s">
        <v>2089</v>
      </c>
      <c r="D2895" t="str">
        <f t="shared" si="45"/>
        <v>VA - Buckingham County</v>
      </c>
      <c r="E2895">
        <v>111.1153846153846</v>
      </c>
    </row>
    <row r="2896" spans="1:5" x14ac:dyDescent="0.2">
      <c r="A2896" t="s">
        <v>2079</v>
      </c>
      <c r="B2896" t="s">
        <v>1057</v>
      </c>
      <c r="D2896" t="str">
        <f t="shared" si="45"/>
        <v>VA - Campbell County</v>
      </c>
      <c r="E2896">
        <v>107.8858285714286</v>
      </c>
    </row>
    <row r="2897" spans="1:5" x14ac:dyDescent="0.2">
      <c r="A2897" t="s">
        <v>2079</v>
      </c>
      <c r="B2897" t="s">
        <v>1182</v>
      </c>
      <c r="D2897" t="str">
        <f t="shared" si="45"/>
        <v>VA - Caroline County</v>
      </c>
      <c r="E2897">
        <v>108.28149999999999</v>
      </c>
    </row>
    <row r="2898" spans="1:5" x14ac:dyDescent="0.2">
      <c r="A2898" t="s">
        <v>2079</v>
      </c>
      <c r="B2898" t="s">
        <v>456</v>
      </c>
      <c r="D2898" t="str">
        <f t="shared" si="45"/>
        <v>VA - Carroll County</v>
      </c>
      <c r="E2898">
        <v>111.65589473684213</v>
      </c>
    </row>
    <row r="2899" spans="1:5" x14ac:dyDescent="0.2">
      <c r="A2899" t="s">
        <v>2079</v>
      </c>
      <c r="B2899" t="s">
        <v>2090</v>
      </c>
      <c r="D2899" t="str">
        <f t="shared" si="45"/>
        <v>VA - Charles City County</v>
      </c>
      <c r="E2899">
        <v>106.0575</v>
      </c>
    </row>
    <row r="2900" spans="1:5" x14ac:dyDescent="0.2">
      <c r="A2900" t="s">
        <v>2079</v>
      </c>
      <c r="B2900" t="s">
        <v>641</v>
      </c>
      <c r="D2900" t="str">
        <f t="shared" si="45"/>
        <v>VA - Charlotte County</v>
      </c>
      <c r="E2900">
        <v>111.762</v>
      </c>
    </row>
    <row r="2901" spans="1:5" x14ac:dyDescent="0.2">
      <c r="A2901" t="s">
        <v>2079</v>
      </c>
      <c r="B2901" t="s">
        <v>1814</v>
      </c>
      <c r="D2901" t="str">
        <f t="shared" si="45"/>
        <v>VA - Chesterfield County</v>
      </c>
      <c r="E2901">
        <v>98.350368750000015</v>
      </c>
    </row>
    <row r="2902" spans="1:5" x14ac:dyDescent="0.2">
      <c r="A2902" t="s">
        <v>2079</v>
      </c>
      <c r="B2902" t="s">
        <v>378</v>
      </c>
      <c r="D2902" t="str">
        <f t="shared" si="45"/>
        <v>VA - Clarke County</v>
      </c>
      <c r="E2902">
        <v>96.489818181818194</v>
      </c>
    </row>
    <row r="2903" spans="1:5" x14ac:dyDescent="0.2">
      <c r="A2903" t="s">
        <v>2079</v>
      </c>
      <c r="B2903" t="s">
        <v>1719</v>
      </c>
      <c r="D2903" t="str">
        <f t="shared" si="45"/>
        <v>VA - Craig County</v>
      </c>
      <c r="E2903">
        <v>108.43199999999999</v>
      </c>
    </row>
    <row r="2904" spans="1:5" x14ac:dyDescent="0.2">
      <c r="A2904" t="s">
        <v>2079</v>
      </c>
      <c r="B2904" t="s">
        <v>2091</v>
      </c>
      <c r="D2904" t="str">
        <f t="shared" si="45"/>
        <v>VA - Culpeper County</v>
      </c>
      <c r="E2904">
        <v>101.633</v>
      </c>
    </row>
    <row r="2905" spans="1:5" x14ac:dyDescent="0.2">
      <c r="A2905" t="s">
        <v>2079</v>
      </c>
      <c r="B2905" t="s">
        <v>894</v>
      </c>
      <c r="D2905" t="str">
        <f t="shared" si="45"/>
        <v>VA - Cumberland County</v>
      </c>
      <c r="E2905">
        <v>109.78875000000001</v>
      </c>
    </row>
    <row r="2906" spans="1:5" x14ac:dyDescent="0.2">
      <c r="A2906" t="s">
        <v>2079</v>
      </c>
      <c r="B2906" t="s">
        <v>2092</v>
      </c>
      <c r="D2906" t="str">
        <f t="shared" si="45"/>
        <v>VA - Dickenson County</v>
      </c>
      <c r="E2906">
        <v>115.36875000000001</v>
      </c>
    </row>
    <row r="2907" spans="1:5" x14ac:dyDescent="0.2">
      <c r="A2907" t="s">
        <v>2079</v>
      </c>
      <c r="B2907" t="s">
        <v>2093</v>
      </c>
      <c r="D2907" t="str">
        <f t="shared" si="45"/>
        <v>VA - Dinwiddie County</v>
      </c>
      <c r="E2907">
        <v>106.08942857142858</v>
      </c>
    </row>
    <row r="2908" spans="1:5" x14ac:dyDescent="0.2">
      <c r="A2908" t="s">
        <v>2079</v>
      </c>
      <c r="B2908" t="s">
        <v>1170</v>
      </c>
      <c r="D2908" t="str">
        <f t="shared" si="45"/>
        <v>VA - Essex County</v>
      </c>
      <c r="E2908">
        <v>105.669</v>
      </c>
    </row>
    <row r="2909" spans="1:5" x14ac:dyDescent="0.2">
      <c r="A2909" t="s">
        <v>2079</v>
      </c>
      <c r="B2909" t="s">
        <v>2094</v>
      </c>
      <c r="D2909" t="str">
        <f t="shared" si="45"/>
        <v>VA - Fairfax County</v>
      </c>
      <c r="E2909">
        <v>73.971714555765644</v>
      </c>
    </row>
    <row r="2910" spans="1:5" x14ac:dyDescent="0.2">
      <c r="A2910" t="s">
        <v>2079</v>
      </c>
      <c r="B2910" t="s">
        <v>2095</v>
      </c>
      <c r="D2910" t="str">
        <f t="shared" si="45"/>
        <v>VA - Fauquier County</v>
      </c>
      <c r="E2910">
        <v>90.638307692307677</v>
      </c>
    </row>
    <row r="2911" spans="1:5" x14ac:dyDescent="0.2">
      <c r="A2911" t="s">
        <v>2079</v>
      </c>
      <c r="B2911" t="s">
        <v>726</v>
      </c>
      <c r="D2911" t="str">
        <f t="shared" si="45"/>
        <v>VA - Floyd County</v>
      </c>
      <c r="E2911">
        <v>110.15238461538462</v>
      </c>
    </row>
    <row r="2912" spans="1:5" x14ac:dyDescent="0.2">
      <c r="A2912" t="s">
        <v>2079</v>
      </c>
      <c r="B2912" t="s">
        <v>2096</v>
      </c>
      <c r="D2912" t="str">
        <f t="shared" si="45"/>
        <v>VA - Fluvanna County</v>
      </c>
      <c r="E2912">
        <v>106.1163</v>
      </c>
    </row>
    <row r="2913" spans="1:5" x14ac:dyDescent="0.2">
      <c r="A2913" t="s">
        <v>2079</v>
      </c>
      <c r="B2913" t="s">
        <v>395</v>
      </c>
      <c r="D2913" t="str">
        <f t="shared" si="45"/>
        <v>VA - Franklin County</v>
      </c>
      <c r="E2913">
        <v>104.66760000000001</v>
      </c>
    </row>
    <row r="2914" spans="1:5" x14ac:dyDescent="0.2">
      <c r="A2914" t="s">
        <v>2079</v>
      </c>
      <c r="B2914" t="s">
        <v>1186</v>
      </c>
      <c r="D2914" t="str">
        <f t="shared" si="45"/>
        <v>VA - Frederick County</v>
      </c>
      <c r="E2914">
        <v>101.26776923076925</v>
      </c>
    </row>
    <row r="2915" spans="1:5" x14ac:dyDescent="0.2">
      <c r="A2915" t="s">
        <v>2079</v>
      </c>
      <c r="B2915" t="s">
        <v>1881</v>
      </c>
      <c r="D2915" t="str">
        <f t="shared" si="45"/>
        <v>VA - Giles County</v>
      </c>
      <c r="E2915">
        <v>110.49</v>
      </c>
    </row>
    <row r="2916" spans="1:5" x14ac:dyDescent="0.2">
      <c r="A2916" t="s">
        <v>2079</v>
      </c>
      <c r="B2916" t="s">
        <v>1598</v>
      </c>
      <c r="D2916" t="str">
        <f t="shared" si="45"/>
        <v>VA - Gloucester County</v>
      </c>
      <c r="E2916">
        <v>101.95425</v>
      </c>
    </row>
    <row r="2917" spans="1:5" x14ac:dyDescent="0.2">
      <c r="A2917" t="s">
        <v>2079</v>
      </c>
      <c r="B2917" t="s">
        <v>2097</v>
      </c>
      <c r="D2917" t="str">
        <f t="shared" si="45"/>
        <v>VA - Goochland County</v>
      </c>
      <c r="E2917">
        <v>91.183499999999995</v>
      </c>
    </row>
    <row r="2918" spans="1:5" x14ac:dyDescent="0.2">
      <c r="A2918" t="s">
        <v>2079</v>
      </c>
      <c r="B2918" t="s">
        <v>1067</v>
      </c>
      <c r="D2918" t="str">
        <f t="shared" si="45"/>
        <v>VA - Grayson County</v>
      </c>
      <c r="E2918">
        <v>112.55823529411764</v>
      </c>
    </row>
    <row r="2919" spans="1:5" x14ac:dyDescent="0.2">
      <c r="A2919" t="s">
        <v>2079</v>
      </c>
      <c r="B2919" t="s">
        <v>397</v>
      </c>
      <c r="D2919" t="str">
        <f t="shared" si="45"/>
        <v>VA - Greene County</v>
      </c>
      <c r="E2919">
        <v>103.3695</v>
      </c>
    </row>
    <row r="2920" spans="1:5" x14ac:dyDescent="0.2">
      <c r="A2920" t="s">
        <v>2079</v>
      </c>
      <c r="B2920" t="s">
        <v>2098</v>
      </c>
      <c r="D2920" t="str">
        <f t="shared" si="45"/>
        <v>VA - Greensville County</v>
      </c>
      <c r="E2920">
        <v>110.8818</v>
      </c>
    </row>
    <row r="2921" spans="1:5" x14ac:dyDescent="0.2">
      <c r="A2921" t="s">
        <v>2079</v>
      </c>
      <c r="B2921" t="s">
        <v>1475</v>
      </c>
      <c r="D2921" t="str">
        <f t="shared" si="45"/>
        <v>VA - Halifax County</v>
      </c>
      <c r="E2921">
        <v>110.84765625000001</v>
      </c>
    </row>
    <row r="2922" spans="1:5" x14ac:dyDescent="0.2">
      <c r="A2922" t="s">
        <v>2079</v>
      </c>
      <c r="B2922" t="s">
        <v>2099</v>
      </c>
      <c r="D2922" t="str">
        <f t="shared" si="45"/>
        <v>VA - Hanover County</v>
      </c>
      <c r="E2922">
        <v>95.110392857142884</v>
      </c>
    </row>
    <row r="2923" spans="1:5" x14ac:dyDescent="0.2">
      <c r="A2923" t="s">
        <v>2079</v>
      </c>
      <c r="B2923" t="s">
        <v>2100</v>
      </c>
      <c r="D2923" t="str">
        <f t="shared" si="45"/>
        <v>VA - Henrico County</v>
      </c>
      <c r="E2923">
        <v>97.817981012658223</v>
      </c>
    </row>
    <row r="2924" spans="1:5" x14ac:dyDescent="0.2">
      <c r="A2924" t="s">
        <v>2079</v>
      </c>
      <c r="B2924" t="s">
        <v>399</v>
      </c>
      <c r="D2924" t="str">
        <f t="shared" si="45"/>
        <v>VA - Henry County</v>
      </c>
      <c r="E2924">
        <v>109.93364999999999</v>
      </c>
    </row>
    <row r="2925" spans="1:5" x14ac:dyDescent="0.2">
      <c r="A2925" t="s">
        <v>2079</v>
      </c>
      <c r="B2925" t="s">
        <v>1688</v>
      </c>
      <c r="D2925" t="str">
        <f t="shared" si="45"/>
        <v>VA - Highland County</v>
      </c>
      <c r="E2925">
        <v>109.57800000000002</v>
      </c>
    </row>
    <row r="2926" spans="1:5" x14ac:dyDescent="0.2">
      <c r="A2926" t="s">
        <v>2079</v>
      </c>
      <c r="B2926" t="s">
        <v>2101</v>
      </c>
      <c r="D2926" t="str">
        <f t="shared" si="45"/>
        <v>VA - Isle of Wight County</v>
      </c>
      <c r="E2926">
        <v>101.41114285714286</v>
      </c>
    </row>
    <row r="2927" spans="1:5" x14ac:dyDescent="0.2">
      <c r="A2927" t="s">
        <v>2079</v>
      </c>
      <c r="B2927" t="s">
        <v>2102</v>
      </c>
      <c r="D2927" t="str">
        <f t="shared" si="45"/>
        <v>VA - James City County</v>
      </c>
      <c r="E2927">
        <v>92.225250000000017</v>
      </c>
    </row>
    <row r="2928" spans="1:5" x14ac:dyDescent="0.2">
      <c r="A2928" t="s">
        <v>2079</v>
      </c>
      <c r="B2928" t="s">
        <v>2103</v>
      </c>
      <c r="D2928" t="str">
        <f t="shared" si="45"/>
        <v>VA - King and Queen County</v>
      </c>
      <c r="E2928">
        <v>108.756</v>
      </c>
    </row>
    <row r="2929" spans="1:5" x14ac:dyDescent="0.2">
      <c r="A2929" t="s">
        <v>2079</v>
      </c>
      <c r="B2929" t="s">
        <v>2104</v>
      </c>
      <c r="D2929" t="str">
        <f t="shared" si="45"/>
        <v>VA - King George County</v>
      </c>
      <c r="E2929">
        <v>100.04481818181817</v>
      </c>
    </row>
    <row r="2930" spans="1:5" x14ac:dyDescent="0.2">
      <c r="A2930" t="s">
        <v>2079</v>
      </c>
      <c r="B2930" t="s">
        <v>2105</v>
      </c>
      <c r="D2930" t="str">
        <f t="shared" si="45"/>
        <v>VA - King William County</v>
      </c>
      <c r="E2930">
        <v>103.16137500000001</v>
      </c>
    </row>
    <row r="2931" spans="1:5" x14ac:dyDescent="0.2">
      <c r="A2931" t="s">
        <v>2079</v>
      </c>
      <c r="B2931" t="s">
        <v>1571</v>
      </c>
      <c r="D2931" t="str">
        <f t="shared" si="45"/>
        <v>VA - Lancaster County</v>
      </c>
      <c r="E2931">
        <v>102.723</v>
      </c>
    </row>
    <row r="2932" spans="1:5" x14ac:dyDescent="0.2">
      <c r="A2932" t="s">
        <v>2079</v>
      </c>
      <c r="B2932" t="s">
        <v>406</v>
      </c>
      <c r="D2932" t="str">
        <f t="shared" si="45"/>
        <v>VA - Lee County</v>
      </c>
      <c r="E2932">
        <v>115.437</v>
      </c>
    </row>
    <row r="2933" spans="1:5" x14ac:dyDescent="0.2">
      <c r="A2933" t="s">
        <v>2079</v>
      </c>
      <c r="B2933" t="s">
        <v>2106</v>
      </c>
      <c r="D2933" t="str">
        <f t="shared" si="45"/>
        <v>VA - Loudoun County</v>
      </c>
      <c r="E2933">
        <v>81.97723880597016</v>
      </c>
    </row>
    <row r="2934" spans="1:5" x14ac:dyDescent="0.2">
      <c r="A2934" t="s">
        <v>2079</v>
      </c>
      <c r="B2934" t="s">
        <v>828</v>
      </c>
      <c r="D2934" t="str">
        <f t="shared" si="45"/>
        <v>VA - Louisa County</v>
      </c>
      <c r="E2934">
        <v>106.20476470588235</v>
      </c>
    </row>
    <row r="2935" spans="1:5" x14ac:dyDescent="0.2">
      <c r="A2935" t="s">
        <v>2079</v>
      </c>
      <c r="B2935" t="s">
        <v>2107</v>
      </c>
      <c r="D2935" t="str">
        <f t="shared" si="45"/>
        <v>VA - Lunenburg County</v>
      </c>
      <c r="E2935">
        <v>113.634</v>
      </c>
    </row>
    <row r="2936" spans="1:5" x14ac:dyDescent="0.2">
      <c r="A2936" t="s">
        <v>2079</v>
      </c>
      <c r="B2936" t="s">
        <v>410</v>
      </c>
      <c r="D2936" t="str">
        <f t="shared" si="45"/>
        <v>VA - Madison County</v>
      </c>
      <c r="E2936">
        <v>104.61</v>
      </c>
    </row>
    <row r="2937" spans="1:5" x14ac:dyDescent="0.2">
      <c r="A2937" t="s">
        <v>2079</v>
      </c>
      <c r="B2937" t="s">
        <v>2108</v>
      </c>
      <c r="D2937" t="str">
        <f t="shared" si="45"/>
        <v>VA - Mathews County</v>
      </c>
      <c r="E2937">
        <v>102.61799999999999</v>
      </c>
    </row>
    <row r="2938" spans="1:5" x14ac:dyDescent="0.2">
      <c r="A2938" t="s">
        <v>2079</v>
      </c>
      <c r="B2938" t="s">
        <v>1485</v>
      </c>
      <c r="D2938" t="str">
        <f t="shared" si="45"/>
        <v>VA - Mecklenburg County</v>
      </c>
      <c r="E2938">
        <v>109.90530000000003</v>
      </c>
    </row>
    <row r="2939" spans="1:5" x14ac:dyDescent="0.2">
      <c r="A2939" t="s">
        <v>2079</v>
      </c>
      <c r="B2939" t="s">
        <v>623</v>
      </c>
      <c r="D2939" t="str">
        <f t="shared" si="45"/>
        <v>VA - Middlesex County</v>
      </c>
      <c r="E2939">
        <v>102.71430000000001</v>
      </c>
    </row>
    <row r="2940" spans="1:5" x14ac:dyDescent="0.2">
      <c r="A2940" t="s">
        <v>2079</v>
      </c>
      <c r="B2940" t="s">
        <v>416</v>
      </c>
      <c r="D2940" t="str">
        <f t="shared" si="45"/>
        <v>VA - Montgomery County</v>
      </c>
      <c r="E2940">
        <v>103.14900000000003</v>
      </c>
    </row>
    <row r="2941" spans="1:5" x14ac:dyDescent="0.2">
      <c r="A2941" t="s">
        <v>2079</v>
      </c>
      <c r="B2941" t="s">
        <v>1086</v>
      </c>
      <c r="D2941" t="str">
        <f t="shared" si="45"/>
        <v>VA - Nelson County</v>
      </c>
      <c r="E2941">
        <v>105.7598181818182</v>
      </c>
    </row>
    <row r="2942" spans="1:5" x14ac:dyDescent="0.2">
      <c r="A2942" t="s">
        <v>2079</v>
      </c>
      <c r="B2942" t="s">
        <v>2109</v>
      </c>
      <c r="D2942" t="str">
        <f t="shared" si="45"/>
        <v>VA - New Kent County</v>
      </c>
      <c r="E2942">
        <v>99.315899999999999</v>
      </c>
    </row>
    <row r="2943" spans="1:5" x14ac:dyDescent="0.2">
      <c r="A2943" t="s">
        <v>2079</v>
      </c>
      <c r="B2943" t="s">
        <v>1489</v>
      </c>
      <c r="D2943" t="str">
        <f t="shared" si="45"/>
        <v>VA - Northampton County</v>
      </c>
      <c r="E2943">
        <v>110.0513076923077</v>
      </c>
    </row>
    <row r="2944" spans="1:5" x14ac:dyDescent="0.2">
      <c r="A2944" t="s">
        <v>2079</v>
      </c>
      <c r="B2944" t="s">
        <v>1795</v>
      </c>
      <c r="D2944" t="str">
        <f t="shared" si="45"/>
        <v>VA - Northumberland County</v>
      </c>
      <c r="E2944">
        <v>100.3455</v>
      </c>
    </row>
    <row r="2945" spans="1:5" x14ac:dyDescent="0.2">
      <c r="A2945" t="s">
        <v>2079</v>
      </c>
      <c r="B2945" t="s">
        <v>2110</v>
      </c>
      <c r="D2945" t="str">
        <f t="shared" si="45"/>
        <v>VA - Nottoway County</v>
      </c>
      <c r="E2945">
        <v>110.60831249999998</v>
      </c>
    </row>
    <row r="2946" spans="1:5" x14ac:dyDescent="0.2">
      <c r="A2946" t="s">
        <v>2079</v>
      </c>
      <c r="B2946" t="s">
        <v>536</v>
      </c>
      <c r="D2946" t="str">
        <f t="shared" si="45"/>
        <v>VA - Orange County</v>
      </c>
      <c r="E2946">
        <v>104.38200000000001</v>
      </c>
    </row>
    <row r="2947" spans="1:5" x14ac:dyDescent="0.2">
      <c r="A2947" t="s">
        <v>2079</v>
      </c>
      <c r="B2947" t="s">
        <v>836</v>
      </c>
      <c r="D2947" t="str">
        <f t="shared" ref="D2947:D3010" si="46">A2947&amp;" - "&amp;B2947</f>
        <v>VA - Page County</v>
      </c>
      <c r="E2947">
        <v>108.2937272727273</v>
      </c>
    </row>
    <row r="2948" spans="1:5" x14ac:dyDescent="0.2">
      <c r="A2948" t="s">
        <v>2079</v>
      </c>
      <c r="B2948" t="s">
        <v>2111</v>
      </c>
      <c r="D2948" t="str">
        <f t="shared" si="46"/>
        <v>VA - Patrick County</v>
      </c>
      <c r="E2948">
        <v>110.94882352941177</v>
      </c>
    </row>
    <row r="2949" spans="1:5" x14ac:dyDescent="0.2">
      <c r="A2949" t="s">
        <v>2079</v>
      </c>
      <c r="B2949" t="s">
        <v>2112</v>
      </c>
      <c r="D2949" t="str">
        <f t="shared" si="46"/>
        <v>VA - Pittsylvania County</v>
      </c>
      <c r="E2949">
        <v>109.21302439024389</v>
      </c>
    </row>
    <row r="2950" spans="1:5" x14ac:dyDescent="0.2">
      <c r="A2950" t="s">
        <v>2079</v>
      </c>
      <c r="B2950" t="s">
        <v>2113</v>
      </c>
      <c r="D2950" t="str">
        <f t="shared" si="46"/>
        <v>VA - Powhatan County</v>
      </c>
      <c r="E2950">
        <v>98.365499999999997</v>
      </c>
    </row>
    <row r="2951" spans="1:5" x14ac:dyDescent="0.2">
      <c r="A2951" t="s">
        <v>2079</v>
      </c>
      <c r="B2951" t="s">
        <v>2114</v>
      </c>
      <c r="D2951" t="str">
        <f t="shared" si="46"/>
        <v>VA - Prince Edward County</v>
      </c>
      <c r="E2951">
        <v>109.27246153846156</v>
      </c>
    </row>
    <row r="2952" spans="1:5" x14ac:dyDescent="0.2">
      <c r="A2952" t="s">
        <v>2079</v>
      </c>
      <c r="B2952" t="s">
        <v>2115</v>
      </c>
      <c r="D2952" t="str">
        <f t="shared" si="46"/>
        <v>VA - Prince George County</v>
      </c>
      <c r="E2952">
        <v>102.7056</v>
      </c>
    </row>
    <row r="2953" spans="1:5" x14ac:dyDescent="0.2">
      <c r="A2953" t="s">
        <v>2079</v>
      </c>
      <c r="B2953" t="s">
        <v>2116</v>
      </c>
      <c r="D2953" t="str">
        <f t="shared" si="46"/>
        <v>VA - Prince William County</v>
      </c>
      <c r="E2953">
        <v>92.750744680851057</v>
      </c>
    </row>
    <row r="2954" spans="1:5" x14ac:dyDescent="0.2">
      <c r="A2954" t="s">
        <v>2079</v>
      </c>
      <c r="B2954" t="s">
        <v>493</v>
      </c>
      <c r="D2954" t="str">
        <f t="shared" si="46"/>
        <v>VA - Pulaski County</v>
      </c>
      <c r="E2954">
        <v>109.60199999999999</v>
      </c>
    </row>
    <row r="2955" spans="1:5" x14ac:dyDescent="0.2">
      <c r="A2955" t="s">
        <v>2079</v>
      </c>
      <c r="B2955" t="s">
        <v>2117</v>
      </c>
      <c r="D2955" t="str">
        <f t="shared" si="46"/>
        <v>VA - Rappahannock County</v>
      </c>
      <c r="E2955">
        <v>99.716399999999993</v>
      </c>
    </row>
    <row r="2956" spans="1:5" x14ac:dyDescent="0.2">
      <c r="A2956" t="s">
        <v>2079</v>
      </c>
      <c r="B2956" t="s">
        <v>763</v>
      </c>
      <c r="D2956" t="str">
        <f t="shared" si="46"/>
        <v>VA - Richmond County</v>
      </c>
      <c r="E2956">
        <v>107.688</v>
      </c>
    </row>
    <row r="2957" spans="1:5" x14ac:dyDescent="0.2">
      <c r="A2957" t="s">
        <v>2079</v>
      </c>
      <c r="B2957" t="s">
        <v>2118</v>
      </c>
      <c r="D2957" t="str">
        <f t="shared" si="46"/>
        <v>VA - Roanoke County</v>
      </c>
      <c r="E2957">
        <v>100.68187499999999</v>
      </c>
    </row>
    <row r="2958" spans="1:5" x14ac:dyDescent="0.2">
      <c r="A2958" t="s">
        <v>2079</v>
      </c>
      <c r="B2958" t="s">
        <v>2119</v>
      </c>
      <c r="D2958" t="str">
        <f t="shared" si="46"/>
        <v>VA - Rockbridge County</v>
      </c>
      <c r="E2958">
        <v>106.25399999999999</v>
      </c>
    </row>
    <row r="2959" spans="1:5" x14ac:dyDescent="0.2">
      <c r="A2959" t="s">
        <v>2079</v>
      </c>
      <c r="B2959" t="s">
        <v>1498</v>
      </c>
      <c r="D2959" t="str">
        <f t="shared" si="46"/>
        <v>VA - Rockingham County</v>
      </c>
      <c r="E2959">
        <v>104.08441304347828</v>
      </c>
    </row>
    <row r="2960" spans="1:5" x14ac:dyDescent="0.2">
      <c r="A2960" t="s">
        <v>2079</v>
      </c>
      <c r="B2960" t="s">
        <v>422</v>
      </c>
      <c r="D2960" t="str">
        <f t="shared" si="46"/>
        <v>VA - Russell County</v>
      </c>
      <c r="E2960">
        <v>112.92548275862067</v>
      </c>
    </row>
    <row r="2961" spans="1:5" x14ac:dyDescent="0.2">
      <c r="A2961" t="s">
        <v>2079</v>
      </c>
      <c r="B2961" t="s">
        <v>496</v>
      </c>
      <c r="D2961" t="str">
        <f t="shared" si="46"/>
        <v>VA - Scott County</v>
      </c>
      <c r="E2961">
        <v>112.94144999999999</v>
      </c>
    </row>
    <row r="2962" spans="1:5" x14ac:dyDescent="0.2">
      <c r="A2962" t="s">
        <v>2079</v>
      </c>
      <c r="B2962" t="s">
        <v>2120</v>
      </c>
      <c r="D2962" t="str">
        <f t="shared" si="46"/>
        <v>VA - Shenandoah County</v>
      </c>
      <c r="E2962">
        <v>105.38711999999998</v>
      </c>
    </row>
    <row r="2963" spans="1:5" x14ac:dyDescent="0.2">
      <c r="A2963" t="s">
        <v>2079</v>
      </c>
      <c r="B2963" t="s">
        <v>2121</v>
      </c>
      <c r="D2963" t="str">
        <f t="shared" si="46"/>
        <v>VA - Smyth County</v>
      </c>
      <c r="E2963">
        <v>111.79489655172411</v>
      </c>
    </row>
    <row r="2964" spans="1:5" x14ac:dyDescent="0.2">
      <c r="A2964" t="s">
        <v>2079</v>
      </c>
      <c r="B2964" t="s">
        <v>2122</v>
      </c>
      <c r="D2964" t="str">
        <f t="shared" si="46"/>
        <v>VA - Southampton County</v>
      </c>
      <c r="E2964">
        <v>110.56589999999998</v>
      </c>
    </row>
    <row r="2965" spans="1:5" x14ac:dyDescent="0.2">
      <c r="A2965" t="s">
        <v>2079</v>
      </c>
      <c r="B2965" t="s">
        <v>2123</v>
      </c>
      <c r="D2965" t="str">
        <f t="shared" si="46"/>
        <v>VA - Spotsylvania County</v>
      </c>
      <c r="E2965">
        <v>98.693999999999988</v>
      </c>
    </row>
    <row r="2966" spans="1:5" x14ac:dyDescent="0.2">
      <c r="A2966" t="s">
        <v>2079</v>
      </c>
      <c r="B2966" t="s">
        <v>1033</v>
      </c>
      <c r="D2966" t="str">
        <f t="shared" si="46"/>
        <v>VA - Stafford County</v>
      </c>
      <c r="E2966">
        <v>93.652714285714296</v>
      </c>
    </row>
    <row r="2967" spans="1:5" x14ac:dyDescent="0.2">
      <c r="A2967" t="s">
        <v>2079</v>
      </c>
      <c r="B2967" t="s">
        <v>1503</v>
      </c>
      <c r="D2967" t="str">
        <f t="shared" si="46"/>
        <v>VA - Surry County</v>
      </c>
      <c r="E2967">
        <v>108.04679999999999</v>
      </c>
    </row>
    <row r="2968" spans="1:5" x14ac:dyDescent="0.2">
      <c r="A2968" t="s">
        <v>2079</v>
      </c>
      <c r="B2968" t="s">
        <v>631</v>
      </c>
      <c r="D2968" t="str">
        <f t="shared" si="46"/>
        <v>VA - Sussex County</v>
      </c>
      <c r="E2968">
        <v>110.79750000000001</v>
      </c>
    </row>
    <row r="2969" spans="1:5" x14ac:dyDescent="0.2">
      <c r="A2969" t="s">
        <v>2079</v>
      </c>
      <c r="B2969" t="s">
        <v>929</v>
      </c>
      <c r="D2969" t="str">
        <f t="shared" si="46"/>
        <v>VA - Tazewell County</v>
      </c>
      <c r="E2969">
        <v>113.12076923076923</v>
      </c>
    </row>
    <row r="2970" spans="1:5" x14ac:dyDescent="0.2">
      <c r="A2970" t="s">
        <v>2079</v>
      </c>
      <c r="B2970" t="s">
        <v>785</v>
      </c>
      <c r="D2970" t="str">
        <f t="shared" si="46"/>
        <v>VA - Warren County</v>
      </c>
      <c r="E2970">
        <v>103.42696153846153</v>
      </c>
    </row>
    <row r="2971" spans="1:5" x14ac:dyDescent="0.2">
      <c r="A2971" t="s">
        <v>2079</v>
      </c>
      <c r="B2971" t="s">
        <v>430</v>
      </c>
      <c r="D2971" t="str">
        <f t="shared" si="46"/>
        <v>VA - Washington County</v>
      </c>
      <c r="E2971">
        <v>108.47600000000003</v>
      </c>
    </row>
    <row r="2972" spans="1:5" x14ac:dyDescent="0.2">
      <c r="A2972" t="s">
        <v>2079</v>
      </c>
      <c r="B2972" t="s">
        <v>1802</v>
      </c>
      <c r="D2972" t="str">
        <f t="shared" si="46"/>
        <v>VA - Westmoreland County</v>
      </c>
      <c r="E2972">
        <v>106.9959375</v>
      </c>
    </row>
    <row r="2973" spans="1:5" x14ac:dyDescent="0.2">
      <c r="A2973" t="s">
        <v>2079</v>
      </c>
      <c r="B2973" t="s">
        <v>2057</v>
      </c>
      <c r="D2973" t="str">
        <f t="shared" si="46"/>
        <v>VA - Wise County</v>
      </c>
      <c r="E2973">
        <v>112.91867999999998</v>
      </c>
    </row>
    <row r="2974" spans="1:5" x14ac:dyDescent="0.2">
      <c r="A2974" t="s">
        <v>2079</v>
      </c>
      <c r="B2974" t="s">
        <v>2124</v>
      </c>
      <c r="D2974" t="str">
        <f t="shared" si="46"/>
        <v>VA - Wythe County</v>
      </c>
      <c r="E2974">
        <v>109.95407999999999</v>
      </c>
    </row>
    <row r="2975" spans="1:5" x14ac:dyDescent="0.2">
      <c r="A2975" t="s">
        <v>2079</v>
      </c>
      <c r="B2975" t="s">
        <v>1204</v>
      </c>
      <c r="D2975" t="str">
        <f t="shared" si="46"/>
        <v>VA - York County</v>
      </c>
      <c r="E2975">
        <v>95.142535714285714</v>
      </c>
    </row>
    <row r="2976" spans="1:5" x14ac:dyDescent="0.2">
      <c r="A2976" t="s">
        <v>2079</v>
      </c>
      <c r="B2976" t="s">
        <v>2125</v>
      </c>
      <c r="D2976" t="str">
        <f t="shared" si="46"/>
        <v>VA - Alexandria city</v>
      </c>
      <c r="E2976">
        <v>78.242000000000019</v>
      </c>
    </row>
    <row r="2977" spans="1:5" x14ac:dyDescent="0.2">
      <c r="A2977" t="s">
        <v>2079</v>
      </c>
      <c r="B2977" t="s">
        <v>2126</v>
      </c>
      <c r="D2977" t="str">
        <f t="shared" si="46"/>
        <v>VA - Bedford city</v>
      </c>
      <c r="E2977">
        <v>108.75960000000001</v>
      </c>
    </row>
    <row r="2978" spans="1:5" x14ac:dyDescent="0.2">
      <c r="A2978" t="s">
        <v>2079</v>
      </c>
      <c r="B2978" t="s">
        <v>2127</v>
      </c>
      <c r="D2978" t="str">
        <f t="shared" si="46"/>
        <v>VA - Bristol city</v>
      </c>
      <c r="E2978">
        <v>112.6365</v>
      </c>
    </row>
    <row r="2979" spans="1:5" x14ac:dyDescent="0.2">
      <c r="A2979" t="s">
        <v>2079</v>
      </c>
      <c r="B2979" t="s">
        <v>2128</v>
      </c>
      <c r="D2979" t="str">
        <f t="shared" si="46"/>
        <v>VA - Buena Vista city</v>
      </c>
      <c r="E2979">
        <v>110.0595</v>
      </c>
    </row>
    <row r="2980" spans="1:5" x14ac:dyDescent="0.2">
      <c r="A2980" t="s">
        <v>2079</v>
      </c>
      <c r="B2980" t="s">
        <v>2129</v>
      </c>
      <c r="D2980" t="str">
        <f t="shared" si="46"/>
        <v>VA - Charlottesville city</v>
      </c>
      <c r="E2980">
        <v>100.85667567567563</v>
      </c>
    </row>
    <row r="2981" spans="1:5" x14ac:dyDescent="0.2">
      <c r="A2981" t="s">
        <v>2079</v>
      </c>
      <c r="B2981" t="s">
        <v>2130</v>
      </c>
      <c r="D2981" t="str">
        <f t="shared" si="46"/>
        <v>VA - Chesapeake city</v>
      </c>
      <c r="E2981">
        <v>102.38114423076929</v>
      </c>
    </row>
    <row r="2982" spans="1:5" x14ac:dyDescent="0.2">
      <c r="A2982" t="s">
        <v>2079</v>
      </c>
      <c r="B2982" t="e">
        <v>#N/A</v>
      </c>
      <c r="D2982" t="e">
        <f t="shared" si="46"/>
        <v>#N/A</v>
      </c>
      <c r="E2982">
        <v>114.05025000000001</v>
      </c>
    </row>
    <row r="2983" spans="1:5" x14ac:dyDescent="0.2">
      <c r="A2983" t="s">
        <v>2079</v>
      </c>
      <c r="B2983" t="s">
        <v>2131</v>
      </c>
      <c r="D2983" t="str">
        <f t="shared" si="46"/>
        <v>VA - Colonial Heights city</v>
      </c>
      <c r="E2983">
        <v>104.83363636363637</v>
      </c>
    </row>
    <row r="2984" spans="1:5" x14ac:dyDescent="0.2">
      <c r="A2984" t="s">
        <v>2079</v>
      </c>
      <c r="B2984" t="s">
        <v>2132</v>
      </c>
      <c r="D2984" t="str">
        <f t="shared" si="46"/>
        <v>VA - Covington city</v>
      </c>
      <c r="E2984">
        <v>113.801625</v>
      </c>
    </row>
    <row r="2985" spans="1:5" x14ac:dyDescent="0.2">
      <c r="A2985" t="s">
        <v>2079</v>
      </c>
      <c r="B2985" t="s">
        <v>2133</v>
      </c>
      <c r="D2985" t="str">
        <f t="shared" si="46"/>
        <v>VA - Danville city</v>
      </c>
      <c r="E2985">
        <v>111.62469230769229</v>
      </c>
    </row>
    <row r="2986" spans="1:5" x14ac:dyDescent="0.2">
      <c r="A2986" t="s">
        <v>2079</v>
      </c>
      <c r="B2986" t="s">
        <v>2134</v>
      </c>
      <c r="D2986" t="str">
        <f t="shared" si="46"/>
        <v>VA - Emporia city</v>
      </c>
      <c r="E2986">
        <v>111.17442857142858</v>
      </c>
    </row>
    <row r="2987" spans="1:5" x14ac:dyDescent="0.2">
      <c r="A2987" t="s">
        <v>2079</v>
      </c>
      <c r="B2987" t="s">
        <v>2135</v>
      </c>
      <c r="D2987" t="str">
        <f t="shared" si="46"/>
        <v>VA - Fairfax city</v>
      </c>
      <c r="E2987">
        <v>83.850352941176482</v>
      </c>
    </row>
    <row r="2988" spans="1:5" x14ac:dyDescent="0.2">
      <c r="A2988" t="s">
        <v>2079</v>
      </c>
      <c r="B2988" t="s">
        <v>2136</v>
      </c>
      <c r="D2988" t="str">
        <f t="shared" si="46"/>
        <v>VA - Falls Church city</v>
      </c>
      <c r="E2988">
        <v>70.115625000000009</v>
      </c>
    </row>
    <row r="2989" spans="1:5" x14ac:dyDescent="0.2">
      <c r="A2989" t="s">
        <v>2079</v>
      </c>
      <c r="B2989" t="s">
        <v>2137</v>
      </c>
      <c r="D2989" t="str">
        <f t="shared" si="46"/>
        <v>VA - Franklin city</v>
      </c>
      <c r="E2989">
        <v>107.41114285714285</v>
      </c>
    </row>
    <row r="2990" spans="1:5" x14ac:dyDescent="0.2">
      <c r="A2990" t="s">
        <v>2079</v>
      </c>
      <c r="B2990" t="s">
        <v>2138</v>
      </c>
      <c r="D2990" t="str">
        <f t="shared" si="46"/>
        <v>VA - Fredericksburg city</v>
      </c>
      <c r="E2990">
        <v>99.529714285714277</v>
      </c>
    </row>
    <row r="2991" spans="1:5" x14ac:dyDescent="0.2">
      <c r="A2991" t="s">
        <v>2079</v>
      </c>
      <c r="B2991" t="s">
        <v>2139</v>
      </c>
      <c r="D2991" t="str">
        <f t="shared" si="46"/>
        <v>VA - Galax city</v>
      </c>
      <c r="E2991">
        <v>111.96562499999999</v>
      </c>
    </row>
    <row r="2992" spans="1:5" x14ac:dyDescent="0.2">
      <c r="A2992" t="s">
        <v>2079</v>
      </c>
      <c r="B2992" t="s">
        <v>2140</v>
      </c>
      <c r="D2992" t="str">
        <f t="shared" si="46"/>
        <v>VA - Hampton city</v>
      </c>
      <c r="E2992">
        <v>107.08971428571429</v>
      </c>
    </row>
    <row r="2993" spans="1:5" x14ac:dyDescent="0.2">
      <c r="A2993" t="s">
        <v>2079</v>
      </c>
      <c r="B2993" t="s">
        <v>2141</v>
      </c>
      <c r="D2993" t="str">
        <f t="shared" si="46"/>
        <v>VA - Harrisonburg city</v>
      </c>
      <c r="E2993">
        <v>101.76888461538462</v>
      </c>
    </row>
    <row r="2994" spans="1:5" x14ac:dyDescent="0.2">
      <c r="A2994" t="s">
        <v>2079</v>
      </c>
      <c r="B2994" t="s">
        <v>2142</v>
      </c>
      <c r="D2994" t="str">
        <f t="shared" si="46"/>
        <v>VA - Hopewell city</v>
      </c>
      <c r="E2994">
        <v>110.442375</v>
      </c>
    </row>
    <row r="2995" spans="1:5" x14ac:dyDescent="0.2">
      <c r="A2995" t="s">
        <v>2079</v>
      </c>
      <c r="B2995" t="s">
        <v>2143</v>
      </c>
      <c r="D2995" t="str">
        <f t="shared" si="46"/>
        <v>VA - Lexington city</v>
      </c>
      <c r="E2995">
        <v>100.91849999999999</v>
      </c>
    </row>
    <row r="2996" spans="1:5" x14ac:dyDescent="0.2">
      <c r="A2996" t="s">
        <v>2079</v>
      </c>
      <c r="B2996" t="s">
        <v>2144</v>
      </c>
      <c r="D2996" t="str">
        <f t="shared" si="46"/>
        <v>VA - Lynchburg city</v>
      </c>
      <c r="E2996">
        <v>108.99629999999999</v>
      </c>
    </row>
    <row r="2997" spans="1:5" x14ac:dyDescent="0.2">
      <c r="A2997" t="s">
        <v>2079</v>
      </c>
      <c r="B2997" t="s">
        <v>2145</v>
      </c>
      <c r="D2997" t="str">
        <f t="shared" si="46"/>
        <v>VA - Manassas city</v>
      </c>
      <c r="E2997">
        <v>93.125879999999995</v>
      </c>
    </row>
    <row r="2998" spans="1:5" x14ac:dyDescent="0.2">
      <c r="A2998" t="s">
        <v>2079</v>
      </c>
      <c r="B2998" t="s">
        <v>2146</v>
      </c>
      <c r="D2998" t="str">
        <f t="shared" si="46"/>
        <v>VA - Manassas Park city</v>
      </c>
      <c r="E2998">
        <v>101.46085714285717</v>
      </c>
    </row>
    <row r="2999" spans="1:5" x14ac:dyDescent="0.2">
      <c r="A2999" t="s">
        <v>2079</v>
      </c>
      <c r="B2999" t="s">
        <v>2147</v>
      </c>
      <c r="D2999" t="str">
        <f t="shared" si="46"/>
        <v>VA - Martinsville city</v>
      </c>
      <c r="E2999">
        <v>110.4285</v>
      </c>
    </row>
    <row r="3000" spans="1:5" x14ac:dyDescent="0.2">
      <c r="A3000" t="s">
        <v>2079</v>
      </c>
      <c r="B3000" t="s">
        <v>2148</v>
      </c>
      <c r="D3000" t="str">
        <f t="shared" si="46"/>
        <v>VA - Newport News city</v>
      </c>
      <c r="E3000">
        <v>109.10860714285711</v>
      </c>
    </row>
    <row r="3001" spans="1:5" x14ac:dyDescent="0.2">
      <c r="A3001" t="s">
        <v>2079</v>
      </c>
      <c r="B3001" t="s">
        <v>2149</v>
      </c>
      <c r="D3001" t="str">
        <f t="shared" si="46"/>
        <v>VA - Norfolk city</v>
      </c>
      <c r="E3001">
        <v>106.5161129032258</v>
      </c>
    </row>
    <row r="3002" spans="1:5" x14ac:dyDescent="0.2">
      <c r="A3002" t="s">
        <v>2079</v>
      </c>
      <c r="B3002" t="s">
        <v>2150</v>
      </c>
      <c r="D3002" t="str">
        <f t="shared" si="46"/>
        <v>VA - Norton city</v>
      </c>
      <c r="E3002">
        <v>114.55425</v>
      </c>
    </row>
    <row r="3003" spans="1:5" x14ac:dyDescent="0.2">
      <c r="A3003" t="s">
        <v>2079</v>
      </c>
      <c r="B3003" t="s">
        <v>2151</v>
      </c>
      <c r="D3003" t="str">
        <f t="shared" si="46"/>
        <v>VA - Petersburg city</v>
      </c>
      <c r="E3003">
        <v>113.29403225806452</v>
      </c>
    </row>
    <row r="3004" spans="1:5" x14ac:dyDescent="0.2">
      <c r="A3004" t="s">
        <v>2079</v>
      </c>
      <c r="B3004" t="s">
        <v>2152</v>
      </c>
      <c r="D3004" t="str">
        <f t="shared" si="46"/>
        <v>VA - Poquoson city</v>
      </c>
      <c r="E3004">
        <v>93.681000000000012</v>
      </c>
    </row>
    <row r="3005" spans="1:5" x14ac:dyDescent="0.2">
      <c r="A3005" t="s">
        <v>2079</v>
      </c>
      <c r="B3005" t="s">
        <v>2153</v>
      </c>
      <c r="D3005" t="str">
        <f t="shared" si="46"/>
        <v>VA - Portsmouth city</v>
      </c>
      <c r="E3005">
        <v>110.7421948051948</v>
      </c>
    </row>
    <row r="3006" spans="1:5" x14ac:dyDescent="0.2">
      <c r="A3006" t="s">
        <v>2079</v>
      </c>
      <c r="B3006" t="s">
        <v>2154</v>
      </c>
      <c r="D3006" t="str">
        <f t="shared" si="46"/>
        <v>VA - Radford city</v>
      </c>
      <c r="E3006">
        <v>104.86799999999998</v>
      </c>
    </row>
    <row r="3007" spans="1:5" x14ac:dyDescent="0.2">
      <c r="A3007" t="s">
        <v>2079</v>
      </c>
      <c r="B3007" t="s">
        <v>2155</v>
      </c>
      <c r="D3007" t="str">
        <f t="shared" si="46"/>
        <v>VA - Richmond city</v>
      </c>
      <c r="E3007">
        <v>105.63311042944788</v>
      </c>
    </row>
    <row r="3008" spans="1:5" x14ac:dyDescent="0.2">
      <c r="A3008" t="s">
        <v>2079</v>
      </c>
      <c r="B3008" t="s">
        <v>2156</v>
      </c>
      <c r="D3008" t="str">
        <f t="shared" si="46"/>
        <v>VA - Roanoke city</v>
      </c>
      <c r="E3008">
        <v>109.09053658536584</v>
      </c>
    </row>
    <row r="3009" spans="1:5" x14ac:dyDescent="0.2">
      <c r="A3009" t="s">
        <v>2079</v>
      </c>
      <c r="B3009" t="s">
        <v>2157</v>
      </c>
      <c r="D3009" t="str">
        <f t="shared" si="46"/>
        <v>VA - Salem city</v>
      </c>
      <c r="E3009">
        <v>102.56985</v>
      </c>
    </row>
    <row r="3010" spans="1:5" x14ac:dyDescent="0.2">
      <c r="A3010" t="s">
        <v>2079</v>
      </c>
      <c r="B3010" t="s">
        <v>2158</v>
      </c>
      <c r="D3010" t="str">
        <f t="shared" si="46"/>
        <v>VA - Staunton city</v>
      </c>
      <c r="E3010">
        <v>107.51752173913044</v>
      </c>
    </row>
    <row r="3011" spans="1:5" x14ac:dyDescent="0.2">
      <c r="A3011" t="s">
        <v>2079</v>
      </c>
      <c r="B3011" t="s">
        <v>2159</v>
      </c>
      <c r="D3011" t="str">
        <f t="shared" ref="D3011:D3074" si="47">A3011&amp;" - "&amp;B3011</f>
        <v>VA - Suffolk city</v>
      </c>
      <c r="E3011">
        <v>107.04030000000002</v>
      </c>
    </row>
    <row r="3012" spans="1:5" x14ac:dyDescent="0.2">
      <c r="A3012" t="s">
        <v>2079</v>
      </c>
      <c r="B3012" t="s">
        <v>2160</v>
      </c>
      <c r="D3012" t="str">
        <f t="shared" si="47"/>
        <v>VA - Virginia Beach city</v>
      </c>
      <c r="E3012">
        <v>98.499888501742177</v>
      </c>
    </row>
    <row r="3013" spans="1:5" x14ac:dyDescent="0.2">
      <c r="A3013" t="s">
        <v>2079</v>
      </c>
      <c r="B3013" t="s">
        <v>2161</v>
      </c>
      <c r="D3013" t="str">
        <f t="shared" si="47"/>
        <v>VA - Waynesboro city</v>
      </c>
      <c r="E3013">
        <v>107.50749999999999</v>
      </c>
    </row>
    <row r="3014" spans="1:5" x14ac:dyDescent="0.2">
      <c r="A3014" t="s">
        <v>2079</v>
      </c>
      <c r="B3014" t="s">
        <v>2162</v>
      </c>
      <c r="D3014" t="str">
        <f t="shared" si="47"/>
        <v>VA - Williamsburg city</v>
      </c>
      <c r="E3014">
        <v>97.06</v>
      </c>
    </row>
    <row r="3015" spans="1:5" x14ac:dyDescent="0.2">
      <c r="A3015" t="s">
        <v>2079</v>
      </c>
      <c r="B3015" t="s">
        <v>2163</v>
      </c>
      <c r="D3015" t="str">
        <f t="shared" si="47"/>
        <v>VA - Winchester city</v>
      </c>
      <c r="E3015">
        <v>103.081125</v>
      </c>
    </row>
    <row r="3016" spans="1:5" x14ac:dyDescent="0.2">
      <c r="A3016" t="s">
        <v>2164</v>
      </c>
      <c r="B3016" t="s">
        <v>2165</v>
      </c>
      <c r="D3016" t="str">
        <f t="shared" si="47"/>
        <v>VT - Addison County</v>
      </c>
      <c r="E3016">
        <v>103.21199999999996</v>
      </c>
    </row>
    <row r="3017" spans="1:5" x14ac:dyDescent="0.2">
      <c r="A3017" t="s">
        <v>2164</v>
      </c>
      <c r="B3017" t="s">
        <v>2166</v>
      </c>
      <c r="D3017" t="str">
        <f t="shared" si="47"/>
        <v>VT - Bennington County</v>
      </c>
      <c r="E3017">
        <v>102.53620588235293</v>
      </c>
    </row>
    <row r="3018" spans="1:5" x14ac:dyDescent="0.2">
      <c r="A3018" t="s">
        <v>2164</v>
      </c>
      <c r="B3018" t="s">
        <v>2167</v>
      </c>
      <c r="D3018" t="str">
        <f t="shared" si="47"/>
        <v>VT - Caledonia County</v>
      </c>
      <c r="E3018">
        <v>108.82133333333333</v>
      </c>
    </row>
    <row r="3019" spans="1:5" x14ac:dyDescent="0.2">
      <c r="A3019" t="s">
        <v>2164</v>
      </c>
      <c r="B3019" t="s">
        <v>2168</v>
      </c>
      <c r="D3019" t="str">
        <f t="shared" si="47"/>
        <v>VT - Chittenden County</v>
      </c>
      <c r="E3019">
        <v>96.390927835051542</v>
      </c>
    </row>
    <row r="3020" spans="1:5" x14ac:dyDescent="0.2">
      <c r="A3020" t="s">
        <v>2164</v>
      </c>
      <c r="B3020" t="s">
        <v>1170</v>
      </c>
      <c r="D3020" t="str">
        <f t="shared" si="47"/>
        <v>VT - Essex County</v>
      </c>
      <c r="E3020">
        <v>112.01549999999999</v>
      </c>
    </row>
    <row r="3021" spans="1:5" x14ac:dyDescent="0.2">
      <c r="A3021" t="s">
        <v>2164</v>
      </c>
      <c r="B3021" t="s">
        <v>395</v>
      </c>
      <c r="D3021" t="str">
        <f t="shared" si="47"/>
        <v>VT - Franklin County</v>
      </c>
      <c r="E3021">
        <v>105.63063157894737</v>
      </c>
    </row>
    <row r="3022" spans="1:5" x14ac:dyDescent="0.2">
      <c r="A3022" t="s">
        <v>2164</v>
      </c>
      <c r="B3022" t="s">
        <v>2169</v>
      </c>
      <c r="D3022" t="str">
        <f t="shared" si="47"/>
        <v>VT - Grand Isle County</v>
      </c>
      <c r="E3022">
        <v>99.174857142857149</v>
      </c>
    </row>
    <row r="3023" spans="1:5" x14ac:dyDescent="0.2">
      <c r="A3023" t="s">
        <v>2164</v>
      </c>
      <c r="B3023" t="s">
        <v>2170</v>
      </c>
      <c r="D3023" t="str">
        <f t="shared" si="47"/>
        <v>VT - Lamoille County</v>
      </c>
      <c r="E3023">
        <v>103.2377142857143</v>
      </c>
    </row>
    <row r="3024" spans="1:5" x14ac:dyDescent="0.2">
      <c r="A3024" t="s">
        <v>2164</v>
      </c>
      <c r="B3024" t="s">
        <v>536</v>
      </c>
      <c r="D3024" t="str">
        <f t="shared" si="47"/>
        <v>VT - Orange County</v>
      </c>
      <c r="E3024">
        <v>105.76233333333333</v>
      </c>
    </row>
    <row r="3025" spans="1:5" x14ac:dyDescent="0.2">
      <c r="A3025" t="s">
        <v>2164</v>
      </c>
      <c r="B3025" t="s">
        <v>1657</v>
      </c>
      <c r="D3025" t="str">
        <f t="shared" si="47"/>
        <v>VT - Orleans County</v>
      </c>
      <c r="E3025">
        <v>110.02903448275862</v>
      </c>
    </row>
    <row r="3026" spans="1:5" x14ac:dyDescent="0.2">
      <c r="A3026" t="s">
        <v>2164</v>
      </c>
      <c r="B3026" t="s">
        <v>2171</v>
      </c>
      <c r="D3026" t="str">
        <f t="shared" si="47"/>
        <v>VT - Rutland County</v>
      </c>
      <c r="E3026">
        <v>106.00665000000002</v>
      </c>
    </row>
    <row r="3027" spans="1:5" x14ac:dyDescent="0.2">
      <c r="A3027" t="s">
        <v>2164</v>
      </c>
      <c r="B3027" t="s">
        <v>430</v>
      </c>
      <c r="D3027" t="str">
        <f t="shared" si="47"/>
        <v>VT - Washington County</v>
      </c>
      <c r="E3027">
        <v>103.81435714285718</v>
      </c>
    </row>
    <row r="3028" spans="1:5" x14ac:dyDescent="0.2">
      <c r="A3028" t="s">
        <v>2164</v>
      </c>
      <c r="B3028" t="s">
        <v>627</v>
      </c>
      <c r="D3028" t="str">
        <f t="shared" si="47"/>
        <v>VT - Windham County</v>
      </c>
      <c r="E3028">
        <v>103.68421276595745</v>
      </c>
    </row>
    <row r="3029" spans="1:5" x14ac:dyDescent="0.2">
      <c r="A3029" t="s">
        <v>2164</v>
      </c>
      <c r="B3029" t="s">
        <v>2172</v>
      </c>
      <c r="D3029" t="str">
        <f t="shared" si="47"/>
        <v>VT - Windsor County</v>
      </c>
      <c r="E3029">
        <v>102.50394827586209</v>
      </c>
    </row>
    <row r="3030" spans="1:5" x14ac:dyDescent="0.2">
      <c r="A3030" t="s">
        <v>2173</v>
      </c>
      <c r="B3030" t="s">
        <v>565</v>
      </c>
      <c r="D3030" t="str">
        <f t="shared" si="47"/>
        <v>WA - Adams County</v>
      </c>
      <c r="E3030">
        <v>108.8724705882353</v>
      </c>
    </row>
    <row r="3031" spans="1:5" x14ac:dyDescent="0.2">
      <c r="A3031" t="s">
        <v>2173</v>
      </c>
      <c r="B3031" t="s">
        <v>2174</v>
      </c>
      <c r="D3031" t="str">
        <f t="shared" si="47"/>
        <v>WA - Asotin County</v>
      </c>
      <c r="E3031">
        <v>106.74385714285712</v>
      </c>
    </row>
    <row r="3032" spans="1:5" x14ac:dyDescent="0.2">
      <c r="A3032" t="s">
        <v>2173</v>
      </c>
      <c r="B3032" t="s">
        <v>453</v>
      </c>
      <c r="D3032" t="str">
        <f t="shared" si="47"/>
        <v>WA - Benton County</v>
      </c>
      <c r="E3032">
        <v>102.58684033613443</v>
      </c>
    </row>
    <row r="3033" spans="1:5" x14ac:dyDescent="0.2">
      <c r="A3033" t="s">
        <v>2173</v>
      </c>
      <c r="B3033" t="s">
        <v>2175</v>
      </c>
      <c r="D3033" t="str">
        <f t="shared" si="47"/>
        <v>WA - Chelan County</v>
      </c>
      <c r="E3033">
        <v>98.582368421052664</v>
      </c>
    </row>
    <row r="3034" spans="1:5" x14ac:dyDescent="0.2">
      <c r="A3034" t="s">
        <v>2173</v>
      </c>
      <c r="B3034" t="s">
        <v>2176</v>
      </c>
      <c r="D3034" t="str">
        <f t="shared" si="47"/>
        <v>WA - Clallam County</v>
      </c>
      <c r="E3034">
        <v>101.2328333333333</v>
      </c>
    </row>
    <row r="3035" spans="1:5" x14ac:dyDescent="0.2">
      <c r="A3035" t="s">
        <v>2173</v>
      </c>
      <c r="B3035" t="s">
        <v>458</v>
      </c>
      <c r="D3035" t="str">
        <f t="shared" si="47"/>
        <v>WA - Clark County</v>
      </c>
      <c r="E3035">
        <v>93.962742489270397</v>
      </c>
    </row>
    <row r="3036" spans="1:5" x14ac:dyDescent="0.2">
      <c r="A3036" t="s">
        <v>2173</v>
      </c>
      <c r="B3036" t="s">
        <v>460</v>
      </c>
      <c r="D3036" t="str">
        <f t="shared" si="47"/>
        <v>WA - Columbia County</v>
      </c>
      <c r="E3036">
        <v>105.9102</v>
      </c>
    </row>
    <row r="3037" spans="1:5" x14ac:dyDescent="0.2">
      <c r="A3037" t="s">
        <v>2173</v>
      </c>
      <c r="B3037" t="s">
        <v>2177</v>
      </c>
      <c r="D3037" t="str">
        <f t="shared" si="47"/>
        <v>WA - Cowlitz County</v>
      </c>
      <c r="E3037">
        <v>101.48816129032255</v>
      </c>
    </row>
    <row r="3038" spans="1:5" x14ac:dyDescent="0.2">
      <c r="A3038" t="s">
        <v>2173</v>
      </c>
      <c r="B3038" t="s">
        <v>582</v>
      </c>
      <c r="D3038" t="str">
        <f t="shared" si="47"/>
        <v>WA - Douglas County</v>
      </c>
      <c r="E3038">
        <v>101.29229999999998</v>
      </c>
    </row>
    <row r="3039" spans="1:5" x14ac:dyDescent="0.2">
      <c r="A3039" t="s">
        <v>2173</v>
      </c>
      <c r="B3039" t="s">
        <v>2178</v>
      </c>
      <c r="D3039" t="str">
        <f t="shared" si="47"/>
        <v>WA - Ferry County</v>
      </c>
      <c r="E3039">
        <v>109.319</v>
      </c>
    </row>
    <row r="3040" spans="1:5" x14ac:dyDescent="0.2">
      <c r="A3040" t="s">
        <v>2173</v>
      </c>
      <c r="B3040" t="s">
        <v>395</v>
      </c>
      <c r="D3040" t="str">
        <f t="shared" si="47"/>
        <v>WA - Franklin County</v>
      </c>
      <c r="E3040">
        <v>104.70750000000001</v>
      </c>
    </row>
    <row r="3041" spans="1:5" x14ac:dyDescent="0.2">
      <c r="A3041" t="s">
        <v>2173</v>
      </c>
      <c r="B3041" t="s">
        <v>587</v>
      </c>
      <c r="D3041" t="str">
        <f t="shared" si="47"/>
        <v>WA - Garfield County</v>
      </c>
      <c r="E3041">
        <v>107.75925000000001</v>
      </c>
    </row>
    <row r="3042" spans="1:5" x14ac:dyDescent="0.2">
      <c r="A3042" t="s">
        <v>2173</v>
      </c>
      <c r="B3042" t="s">
        <v>471</v>
      </c>
      <c r="D3042" t="str">
        <f t="shared" si="47"/>
        <v>WA - Grant County</v>
      </c>
      <c r="E3042">
        <v>105.25709302325581</v>
      </c>
    </row>
    <row r="3043" spans="1:5" x14ac:dyDescent="0.2">
      <c r="A3043" t="s">
        <v>2173</v>
      </c>
      <c r="B3043" t="s">
        <v>2179</v>
      </c>
      <c r="D3043" t="str">
        <f t="shared" si="47"/>
        <v>WA - Grays Harbor County</v>
      </c>
      <c r="E3043">
        <v>106.9521639344262</v>
      </c>
    </row>
    <row r="3044" spans="1:5" x14ac:dyDescent="0.2">
      <c r="A3044" t="s">
        <v>2173</v>
      </c>
      <c r="B3044" t="s">
        <v>2180</v>
      </c>
      <c r="D3044" t="str">
        <f t="shared" si="47"/>
        <v>WA - Island County</v>
      </c>
      <c r="E3044">
        <v>93.420327272727249</v>
      </c>
    </row>
    <row r="3045" spans="1:5" x14ac:dyDescent="0.2">
      <c r="A3045" t="s">
        <v>2173</v>
      </c>
      <c r="B3045" t="s">
        <v>402</v>
      </c>
      <c r="D3045" t="str">
        <f t="shared" si="47"/>
        <v>WA - Jefferson County</v>
      </c>
      <c r="E3045">
        <v>95.041862068965514</v>
      </c>
    </row>
    <row r="3046" spans="1:5" x14ac:dyDescent="0.2">
      <c r="A3046" t="s">
        <v>2173</v>
      </c>
      <c r="B3046" t="s">
        <v>1983</v>
      </c>
      <c r="D3046" t="str">
        <f t="shared" si="47"/>
        <v>WA - King County</v>
      </c>
      <c r="E3046">
        <v>79.114750950570311</v>
      </c>
    </row>
    <row r="3047" spans="1:5" x14ac:dyDescent="0.2">
      <c r="A3047" t="s">
        <v>2173</v>
      </c>
      <c r="B3047" t="s">
        <v>2181</v>
      </c>
      <c r="D3047" t="str">
        <f t="shared" si="47"/>
        <v>WA - Kitsap County</v>
      </c>
      <c r="E3047">
        <v>94.737624999999994</v>
      </c>
    </row>
    <row r="3048" spans="1:5" x14ac:dyDescent="0.2">
      <c r="A3048" t="s">
        <v>2173</v>
      </c>
      <c r="B3048" t="s">
        <v>2182</v>
      </c>
      <c r="D3048" t="str">
        <f t="shared" si="47"/>
        <v>WA - Kittitas County</v>
      </c>
      <c r="E3048">
        <v>102.43675862068964</v>
      </c>
    </row>
    <row r="3049" spans="1:5" x14ac:dyDescent="0.2">
      <c r="A3049" t="s">
        <v>2173</v>
      </c>
      <c r="B3049" t="s">
        <v>2183</v>
      </c>
      <c r="D3049" t="str">
        <f t="shared" si="47"/>
        <v>WA - Klickitat County</v>
      </c>
      <c r="E3049">
        <v>104.8518</v>
      </c>
    </row>
    <row r="3050" spans="1:5" x14ac:dyDescent="0.2">
      <c r="A3050" t="s">
        <v>2173</v>
      </c>
      <c r="B3050" t="s">
        <v>875</v>
      </c>
      <c r="D3050" t="str">
        <f t="shared" si="47"/>
        <v>WA - Lewis County</v>
      </c>
      <c r="E3050">
        <v>104.36857142857144</v>
      </c>
    </row>
    <row r="3051" spans="1:5" x14ac:dyDescent="0.2">
      <c r="A3051" t="s">
        <v>2173</v>
      </c>
      <c r="B3051" t="s">
        <v>479</v>
      </c>
      <c r="D3051" t="str">
        <f t="shared" si="47"/>
        <v>WA - Lincoln County</v>
      </c>
      <c r="E3051">
        <v>107.31681818181819</v>
      </c>
    </row>
    <row r="3052" spans="1:5" x14ac:dyDescent="0.2">
      <c r="A3052" t="s">
        <v>2173</v>
      </c>
      <c r="B3052" t="s">
        <v>915</v>
      </c>
      <c r="D3052" t="str">
        <f t="shared" si="47"/>
        <v>WA - Mason County</v>
      </c>
      <c r="E3052">
        <v>99.444176470588246</v>
      </c>
    </row>
    <row r="3053" spans="1:5" x14ac:dyDescent="0.2">
      <c r="A3053" t="s">
        <v>2173</v>
      </c>
      <c r="B3053" t="s">
        <v>2184</v>
      </c>
      <c r="D3053" t="str">
        <f t="shared" si="47"/>
        <v>WA - Okanogan County</v>
      </c>
      <c r="E3053">
        <v>107.07378260869564</v>
      </c>
    </row>
    <row r="3054" spans="1:5" x14ac:dyDescent="0.2">
      <c r="A3054" t="s">
        <v>2173</v>
      </c>
      <c r="B3054" t="s">
        <v>2185</v>
      </c>
      <c r="D3054" t="str">
        <f t="shared" si="47"/>
        <v>WA - Pacific County</v>
      </c>
      <c r="E3054">
        <v>106.75326315789475</v>
      </c>
    </row>
    <row r="3055" spans="1:5" x14ac:dyDescent="0.2">
      <c r="A3055" t="s">
        <v>2173</v>
      </c>
      <c r="B3055" t="s">
        <v>2186</v>
      </c>
      <c r="D3055" t="str">
        <f t="shared" si="47"/>
        <v>WA - Pend Oreille County</v>
      </c>
      <c r="E3055">
        <v>105.70885714285714</v>
      </c>
    </row>
    <row r="3056" spans="1:5" x14ac:dyDescent="0.2">
      <c r="A3056" t="s">
        <v>2173</v>
      </c>
      <c r="B3056" t="s">
        <v>760</v>
      </c>
      <c r="D3056" t="str">
        <f t="shared" si="47"/>
        <v>WA - Pierce County</v>
      </c>
      <c r="E3056">
        <v>97.625802707930305</v>
      </c>
    </row>
    <row r="3057" spans="1:5" x14ac:dyDescent="0.2">
      <c r="A3057" t="s">
        <v>2173</v>
      </c>
      <c r="B3057" t="s">
        <v>613</v>
      </c>
      <c r="D3057" t="str">
        <f t="shared" si="47"/>
        <v>WA - San Juan County</v>
      </c>
      <c r="E3057">
        <v>77.441538461538457</v>
      </c>
    </row>
    <row r="3058" spans="1:5" x14ac:dyDescent="0.2">
      <c r="A3058" t="s">
        <v>2173</v>
      </c>
      <c r="B3058" t="s">
        <v>2187</v>
      </c>
      <c r="D3058" t="str">
        <f t="shared" si="47"/>
        <v>WA - Skagit County</v>
      </c>
      <c r="E3058">
        <v>96.881961038961009</v>
      </c>
    </row>
    <row r="3059" spans="1:5" x14ac:dyDescent="0.2">
      <c r="A3059" t="s">
        <v>2173</v>
      </c>
      <c r="B3059" t="s">
        <v>2188</v>
      </c>
      <c r="D3059" t="str">
        <f t="shared" si="47"/>
        <v>WA - Skamania County</v>
      </c>
      <c r="E3059">
        <v>97.928100000000001</v>
      </c>
    </row>
    <row r="3060" spans="1:5" x14ac:dyDescent="0.2">
      <c r="A3060" t="s">
        <v>2173</v>
      </c>
      <c r="B3060" t="s">
        <v>2189</v>
      </c>
      <c r="D3060" t="str">
        <f t="shared" si="47"/>
        <v>WA - Snohomish County</v>
      </c>
      <c r="E3060">
        <v>87.832273584905735</v>
      </c>
    </row>
    <row r="3061" spans="1:5" x14ac:dyDescent="0.2">
      <c r="A3061" t="s">
        <v>2173</v>
      </c>
      <c r="B3061" t="s">
        <v>2190</v>
      </c>
      <c r="D3061" t="str">
        <f t="shared" si="47"/>
        <v>WA - Spokane County</v>
      </c>
      <c r="E3061">
        <v>103.27704294478528</v>
      </c>
    </row>
    <row r="3062" spans="1:5" x14ac:dyDescent="0.2">
      <c r="A3062" t="s">
        <v>2173</v>
      </c>
      <c r="B3062" t="s">
        <v>1035</v>
      </c>
      <c r="D3062" t="str">
        <f t="shared" si="47"/>
        <v>WA - Stevens County</v>
      </c>
      <c r="E3062">
        <v>105.68461764705879</v>
      </c>
    </row>
    <row r="3063" spans="1:5" x14ac:dyDescent="0.2">
      <c r="A3063" t="s">
        <v>2173</v>
      </c>
      <c r="B3063" t="s">
        <v>1585</v>
      </c>
      <c r="D3063" t="str">
        <f t="shared" si="47"/>
        <v>WA - Thurston County</v>
      </c>
      <c r="E3063">
        <v>96.862977272727292</v>
      </c>
    </row>
    <row r="3064" spans="1:5" x14ac:dyDescent="0.2">
      <c r="A3064" t="s">
        <v>2173</v>
      </c>
      <c r="B3064" t="s">
        <v>2191</v>
      </c>
      <c r="D3064" t="str">
        <f t="shared" si="47"/>
        <v>WA - Wahkiakum County</v>
      </c>
      <c r="E3064">
        <v>99.944999999999993</v>
      </c>
    </row>
    <row r="3065" spans="1:5" x14ac:dyDescent="0.2">
      <c r="A3065" t="s">
        <v>2173</v>
      </c>
      <c r="B3065" t="s">
        <v>2192</v>
      </c>
      <c r="D3065" t="str">
        <f t="shared" si="47"/>
        <v>WA - Walla Walla County</v>
      </c>
      <c r="E3065">
        <v>103.96043181818182</v>
      </c>
    </row>
    <row r="3066" spans="1:5" x14ac:dyDescent="0.2">
      <c r="A3066" t="s">
        <v>2173</v>
      </c>
      <c r="B3066" t="s">
        <v>2193</v>
      </c>
      <c r="D3066" t="str">
        <f t="shared" si="47"/>
        <v>WA - Whatcom County</v>
      </c>
      <c r="E3066">
        <v>96.535010204081644</v>
      </c>
    </row>
    <row r="3067" spans="1:5" x14ac:dyDescent="0.2">
      <c r="A3067" t="s">
        <v>2173</v>
      </c>
      <c r="B3067" t="s">
        <v>2194</v>
      </c>
      <c r="D3067" t="str">
        <f t="shared" si="47"/>
        <v>WA - Whitman County</v>
      </c>
      <c r="E3067">
        <v>104.13971052631582</v>
      </c>
    </row>
    <row r="3068" spans="1:5" x14ac:dyDescent="0.2">
      <c r="A3068" t="s">
        <v>2173</v>
      </c>
      <c r="B3068" t="s">
        <v>2195</v>
      </c>
      <c r="D3068" t="str">
        <f t="shared" si="47"/>
        <v>WA - Yakima County</v>
      </c>
      <c r="E3068">
        <v>105.017625</v>
      </c>
    </row>
    <row r="3069" spans="1:5" x14ac:dyDescent="0.2">
      <c r="A3069" t="s">
        <v>2196</v>
      </c>
      <c r="B3069" t="s">
        <v>368</v>
      </c>
      <c r="D3069" t="str">
        <f t="shared" si="47"/>
        <v>WV - Barbour County</v>
      </c>
      <c r="E3069">
        <v>115.18199999999999</v>
      </c>
    </row>
    <row r="3070" spans="1:5" x14ac:dyDescent="0.2">
      <c r="A3070" t="s">
        <v>2196</v>
      </c>
      <c r="B3070" t="s">
        <v>1812</v>
      </c>
      <c r="D3070" t="str">
        <f t="shared" si="47"/>
        <v>WV - Berkeley County</v>
      </c>
      <c r="E3070">
        <v>106.62562500000001</v>
      </c>
    </row>
    <row r="3071" spans="1:5" x14ac:dyDescent="0.2">
      <c r="A3071" t="s">
        <v>2196</v>
      </c>
      <c r="B3071" t="s">
        <v>454</v>
      </c>
      <c r="D3071" t="str">
        <f t="shared" si="47"/>
        <v>WV - Boone County</v>
      </c>
      <c r="E3071">
        <v>113.65043478260871</v>
      </c>
    </row>
    <row r="3072" spans="1:5" x14ac:dyDescent="0.2">
      <c r="A3072" t="s">
        <v>2196</v>
      </c>
      <c r="B3072" t="s">
        <v>2197</v>
      </c>
      <c r="D3072" t="str">
        <f t="shared" si="47"/>
        <v>WV - Braxton County</v>
      </c>
      <c r="E3072">
        <v>114.50076923076925</v>
      </c>
    </row>
    <row r="3073" spans="1:5" x14ac:dyDescent="0.2">
      <c r="A3073" t="s">
        <v>2196</v>
      </c>
      <c r="B3073" t="s">
        <v>2198</v>
      </c>
      <c r="D3073" t="str">
        <f t="shared" si="47"/>
        <v>WV - Brooke County</v>
      </c>
      <c r="E3073">
        <v>111.38828571428571</v>
      </c>
    </row>
    <row r="3074" spans="1:5" x14ac:dyDescent="0.2">
      <c r="A3074" t="s">
        <v>2196</v>
      </c>
      <c r="B3074" t="s">
        <v>2199</v>
      </c>
      <c r="D3074" t="str">
        <f t="shared" si="47"/>
        <v>WV - Cabell County</v>
      </c>
      <c r="E3074">
        <v>111.51878571428571</v>
      </c>
    </row>
    <row r="3075" spans="1:5" x14ac:dyDescent="0.2">
      <c r="A3075" t="s">
        <v>2196</v>
      </c>
      <c r="B3075" t="s">
        <v>373</v>
      </c>
      <c r="D3075" t="str">
        <f t="shared" ref="D3075:D3138" si="48">A3075&amp;" - "&amp;B3075</f>
        <v>WV - Calhoun County</v>
      </c>
      <c r="E3075">
        <v>116.65349999999999</v>
      </c>
    </row>
    <row r="3076" spans="1:5" x14ac:dyDescent="0.2">
      <c r="A3076" t="s">
        <v>2196</v>
      </c>
      <c r="B3076" t="s">
        <v>379</v>
      </c>
      <c r="D3076" t="str">
        <f t="shared" si="48"/>
        <v>WV - Clay County</v>
      </c>
      <c r="E3076">
        <v>116.07300000000002</v>
      </c>
    </row>
    <row r="3077" spans="1:5" x14ac:dyDescent="0.2">
      <c r="A3077" t="s">
        <v>2196</v>
      </c>
      <c r="B3077" t="s">
        <v>2200</v>
      </c>
      <c r="D3077" t="str">
        <f t="shared" si="48"/>
        <v>WV - Doddridge County</v>
      </c>
      <c r="E3077">
        <v>115.34399999999999</v>
      </c>
    </row>
    <row r="3078" spans="1:5" x14ac:dyDescent="0.2">
      <c r="A3078" t="s">
        <v>2196</v>
      </c>
      <c r="B3078" t="s">
        <v>394</v>
      </c>
      <c r="D3078" t="str">
        <f t="shared" si="48"/>
        <v>WV - Fayette County</v>
      </c>
      <c r="E3078">
        <v>115.67590243902436</v>
      </c>
    </row>
    <row r="3079" spans="1:5" x14ac:dyDescent="0.2">
      <c r="A3079" t="s">
        <v>2196</v>
      </c>
      <c r="B3079" t="s">
        <v>728</v>
      </c>
      <c r="D3079" t="str">
        <f t="shared" si="48"/>
        <v>WV - Gilmer County</v>
      </c>
      <c r="E3079">
        <v>113.58200000000001</v>
      </c>
    </row>
    <row r="3080" spans="1:5" x14ac:dyDescent="0.2">
      <c r="A3080" t="s">
        <v>2196</v>
      </c>
      <c r="B3080" t="s">
        <v>471</v>
      </c>
      <c r="D3080" t="str">
        <f t="shared" si="48"/>
        <v>WV - Grant County</v>
      </c>
      <c r="E3080">
        <v>111.2625</v>
      </c>
    </row>
    <row r="3081" spans="1:5" x14ac:dyDescent="0.2">
      <c r="A3081" t="s">
        <v>2196</v>
      </c>
      <c r="B3081" t="s">
        <v>2201</v>
      </c>
      <c r="D3081" t="str">
        <f t="shared" si="48"/>
        <v>WV - Greenbrier County</v>
      </c>
      <c r="E3081">
        <v>112.08900000000003</v>
      </c>
    </row>
    <row r="3082" spans="1:5" x14ac:dyDescent="0.2">
      <c r="A3082" t="s">
        <v>2196</v>
      </c>
      <c r="B3082" t="s">
        <v>1172</v>
      </c>
      <c r="D3082" t="str">
        <f t="shared" si="48"/>
        <v>WV - Hampshire County</v>
      </c>
      <c r="E3082">
        <v>110.79264705882352</v>
      </c>
    </row>
    <row r="3083" spans="1:5" x14ac:dyDescent="0.2">
      <c r="A3083" t="s">
        <v>2196</v>
      </c>
      <c r="B3083" t="s">
        <v>736</v>
      </c>
      <c r="D3083" t="str">
        <f t="shared" si="48"/>
        <v>WV - Hancock County</v>
      </c>
      <c r="E3083">
        <v>111.20711538461541</v>
      </c>
    </row>
    <row r="3084" spans="1:5" x14ac:dyDescent="0.2">
      <c r="A3084" t="s">
        <v>2196</v>
      </c>
      <c r="B3084" t="s">
        <v>2202</v>
      </c>
      <c r="D3084" t="str">
        <f t="shared" si="48"/>
        <v>WV - Hardy County</v>
      </c>
      <c r="E3084">
        <v>110.83292307692308</v>
      </c>
    </row>
    <row r="3085" spans="1:5" x14ac:dyDescent="0.2">
      <c r="A3085" t="s">
        <v>2196</v>
      </c>
      <c r="B3085" t="s">
        <v>822</v>
      </c>
      <c r="D3085" t="str">
        <f t="shared" si="48"/>
        <v>WV - Harrison County</v>
      </c>
      <c r="E3085">
        <v>112.02594545454545</v>
      </c>
    </row>
    <row r="3086" spans="1:5" x14ac:dyDescent="0.2">
      <c r="A3086" t="s">
        <v>2196</v>
      </c>
      <c r="B3086" t="s">
        <v>401</v>
      </c>
      <c r="D3086" t="str">
        <f t="shared" si="48"/>
        <v>WV - Jackson County</v>
      </c>
      <c r="E3086">
        <v>109.73660869565215</v>
      </c>
    </row>
    <row r="3087" spans="1:5" x14ac:dyDescent="0.2">
      <c r="A3087" t="s">
        <v>2196</v>
      </c>
      <c r="B3087" t="s">
        <v>402</v>
      </c>
      <c r="D3087" t="str">
        <f t="shared" si="48"/>
        <v>WV - Jefferson County</v>
      </c>
      <c r="E3087">
        <v>102.27628125</v>
      </c>
    </row>
    <row r="3088" spans="1:5" x14ac:dyDescent="0.2">
      <c r="A3088" t="s">
        <v>2196</v>
      </c>
      <c r="B3088" t="s">
        <v>2203</v>
      </c>
      <c r="D3088" t="str">
        <f t="shared" si="48"/>
        <v>WV - Kanawha County</v>
      </c>
      <c r="E3088">
        <v>108.40480748663096</v>
      </c>
    </row>
    <row r="3089" spans="1:5" x14ac:dyDescent="0.2">
      <c r="A3089" t="s">
        <v>2196</v>
      </c>
      <c r="B3089" t="s">
        <v>875</v>
      </c>
      <c r="D3089" t="str">
        <f t="shared" si="48"/>
        <v>WV - Lewis County</v>
      </c>
      <c r="E3089">
        <v>113.53668750000001</v>
      </c>
    </row>
    <row r="3090" spans="1:5" x14ac:dyDescent="0.2">
      <c r="A3090" t="s">
        <v>2196</v>
      </c>
      <c r="B3090" t="s">
        <v>479</v>
      </c>
      <c r="D3090" t="str">
        <f t="shared" si="48"/>
        <v>WV - Lincoln County</v>
      </c>
      <c r="E3090">
        <v>114.74314285714284</v>
      </c>
    </row>
    <row r="3091" spans="1:5" x14ac:dyDescent="0.2">
      <c r="A3091" t="s">
        <v>2196</v>
      </c>
      <c r="B3091" t="s">
        <v>481</v>
      </c>
      <c r="D3091" t="str">
        <f t="shared" si="48"/>
        <v>WV - Logan County</v>
      </c>
      <c r="E3091">
        <v>113.69674285714285</v>
      </c>
    </row>
    <row r="3092" spans="1:5" x14ac:dyDescent="0.2">
      <c r="A3092" t="s">
        <v>2196</v>
      </c>
      <c r="B3092" t="s">
        <v>1484</v>
      </c>
      <c r="D3092" t="str">
        <f t="shared" si="48"/>
        <v>WV - McDowell County</v>
      </c>
      <c r="E3092">
        <v>121.37400000000004</v>
      </c>
    </row>
    <row r="3093" spans="1:5" x14ac:dyDescent="0.2">
      <c r="A3093" t="s">
        <v>2196</v>
      </c>
      <c r="B3093" t="s">
        <v>412</v>
      </c>
      <c r="D3093" t="str">
        <f t="shared" si="48"/>
        <v>WV - Marion County</v>
      </c>
      <c r="E3093">
        <v>112.89550000000001</v>
      </c>
    </row>
    <row r="3094" spans="1:5" x14ac:dyDescent="0.2">
      <c r="A3094" t="s">
        <v>2196</v>
      </c>
      <c r="B3094" t="s">
        <v>413</v>
      </c>
      <c r="D3094" t="str">
        <f t="shared" si="48"/>
        <v>WV - Marshall County</v>
      </c>
      <c r="E3094">
        <v>112.72354054054055</v>
      </c>
    </row>
    <row r="3095" spans="1:5" x14ac:dyDescent="0.2">
      <c r="A3095" t="s">
        <v>2196</v>
      </c>
      <c r="B3095" t="s">
        <v>915</v>
      </c>
      <c r="D3095" t="str">
        <f t="shared" si="48"/>
        <v>WV - Mason County</v>
      </c>
      <c r="E3095">
        <v>113.4223043478261</v>
      </c>
    </row>
    <row r="3096" spans="1:5" x14ac:dyDescent="0.2">
      <c r="A3096" t="s">
        <v>2196</v>
      </c>
      <c r="B3096" t="s">
        <v>918</v>
      </c>
      <c r="D3096" t="str">
        <f t="shared" si="48"/>
        <v>WV - Mercer County</v>
      </c>
      <c r="E3096">
        <v>113.64087272727272</v>
      </c>
    </row>
    <row r="3097" spans="1:5" x14ac:dyDescent="0.2">
      <c r="A3097" t="s">
        <v>2196</v>
      </c>
      <c r="B3097" t="s">
        <v>599</v>
      </c>
      <c r="D3097" t="str">
        <f t="shared" si="48"/>
        <v>WV - Mineral County</v>
      </c>
      <c r="E3097">
        <v>111.61063636363633</v>
      </c>
    </row>
    <row r="3098" spans="1:5" x14ac:dyDescent="0.2">
      <c r="A3098" t="s">
        <v>2196</v>
      </c>
      <c r="B3098" t="s">
        <v>2204</v>
      </c>
      <c r="D3098" t="str">
        <f t="shared" si="48"/>
        <v>WV - Mingo County</v>
      </c>
      <c r="E3098">
        <v>114.78000000000003</v>
      </c>
    </row>
    <row r="3099" spans="1:5" x14ac:dyDescent="0.2">
      <c r="A3099" t="s">
        <v>2196</v>
      </c>
      <c r="B3099" t="s">
        <v>2205</v>
      </c>
      <c r="D3099" t="str">
        <f t="shared" si="48"/>
        <v>WV - Monongalia County</v>
      </c>
      <c r="E3099">
        <v>107.50643478260872</v>
      </c>
    </row>
    <row r="3100" spans="1:5" x14ac:dyDescent="0.2">
      <c r="A3100" t="s">
        <v>2196</v>
      </c>
      <c r="B3100" t="s">
        <v>415</v>
      </c>
      <c r="D3100" t="str">
        <f t="shared" si="48"/>
        <v>WV - Monroe County</v>
      </c>
      <c r="E3100">
        <v>112.88175</v>
      </c>
    </row>
    <row r="3101" spans="1:5" x14ac:dyDescent="0.2">
      <c r="A3101" t="s">
        <v>2196</v>
      </c>
      <c r="B3101" t="s">
        <v>417</v>
      </c>
      <c r="D3101" t="str">
        <f t="shared" si="48"/>
        <v>WV - Morgan County</v>
      </c>
      <c r="E3101">
        <v>108.88199999999999</v>
      </c>
    </row>
    <row r="3102" spans="1:5" x14ac:dyDescent="0.2">
      <c r="A3102" t="s">
        <v>2196</v>
      </c>
      <c r="B3102" t="s">
        <v>1087</v>
      </c>
      <c r="D3102" t="str">
        <f t="shared" si="48"/>
        <v>WV - Nicholas County</v>
      </c>
      <c r="E3102">
        <v>113.76368181818181</v>
      </c>
    </row>
    <row r="3103" spans="1:5" x14ac:dyDescent="0.2">
      <c r="A3103" t="s">
        <v>2196</v>
      </c>
      <c r="B3103" t="s">
        <v>955</v>
      </c>
      <c r="D3103" t="str">
        <f t="shared" si="48"/>
        <v>WV - Ohio County</v>
      </c>
      <c r="E3103">
        <v>110.9209591836735</v>
      </c>
    </row>
    <row r="3104" spans="1:5" x14ac:dyDescent="0.2">
      <c r="A3104" t="s">
        <v>2196</v>
      </c>
      <c r="B3104" t="s">
        <v>1090</v>
      </c>
      <c r="D3104" t="str">
        <f t="shared" si="48"/>
        <v>WV - Pendleton County</v>
      </c>
      <c r="E3104">
        <v>110.92049999999998</v>
      </c>
    </row>
    <row r="3105" spans="1:5" x14ac:dyDescent="0.2">
      <c r="A3105" t="s">
        <v>2196</v>
      </c>
      <c r="B3105" t="s">
        <v>2206</v>
      </c>
      <c r="D3105" t="str">
        <f t="shared" si="48"/>
        <v>WV - Pleasants County</v>
      </c>
      <c r="E3105">
        <v>110.12400000000001</v>
      </c>
    </row>
    <row r="3106" spans="1:5" x14ac:dyDescent="0.2">
      <c r="A3106" t="s">
        <v>2196</v>
      </c>
      <c r="B3106" t="s">
        <v>839</v>
      </c>
      <c r="D3106" t="str">
        <f t="shared" si="48"/>
        <v>WV - Pocahontas County</v>
      </c>
      <c r="E3106">
        <v>113.054</v>
      </c>
    </row>
    <row r="3107" spans="1:5" x14ac:dyDescent="0.2">
      <c r="A3107" t="s">
        <v>2196</v>
      </c>
      <c r="B3107" t="s">
        <v>2207</v>
      </c>
      <c r="D3107" t="str">
        <f t="shared" si="48"/>
        <v>WV - Preston County</v>
      </c>
      <c r="E3107">
        <v>113.4665357142857</v>
      </c>
    </row>
    <row r="3108" spans="1:5" x14ac:dyDescent="0.2">
      <c r="A3108" t="s">
        <v>2196</v>
      </c>
      <c r="B3108" t="s">
        <v>673</v>
      </c>
      <c r="D3108" t="str">
        <f t="shared" si="48"/>
        <v>WV - Putnam County</v>
      </c>
      <c r="E3108">
        <v>105.2285</v>
      </c>
    </row>
    <row r="3109" spans="1:5" x14ac:dyDescent="0.2">
      <c r="A3109" t="s">
        <v>2196</v>
      </c>
      <c r="B3109" t="s">
        <v>2208</v>
      </c>
      <c r="D3109" t="str">
        <f t="shared" si="48"/>
        <v>WV - Raleigh County</v>
      </c>
      <c r="E3109">
        <v>112.16699999999999</v>
      </c>
    </row>
    <row r="3110" spans="1:5" x14ac:dyDescent="0.2">
      <c r="A3110" t="s">
        <v>2196</v>
      </c>
      <c r="B3110" t="s">
        <v>421</v>
      </c>
      <c r="D3110" t="str">
        <f t="shared" si="48"/>
        <v>WV - Randolph County</v>
      </c>
      <c r="E3110">
        <v>112.10884615384617</v>
      </c>
    </row>
    <row r="3111" spans="1:5" x14ac:dyDescent="0.2">
      <c r="A3111" t="s">
        <v>2196</v>
      </c>
      <c r="B3111" t="s">
        <v>2209</v>
      </c>
      <c r="D3111" t="str">
        <f t="shared" si="48"/>
        <v>WV - Ritchie County</v>
      </c>
      <c r="E3111">
        <v>114.95209090909093</v>
      </c>
    </row>
    <row r="3112" spans="1:5" x14ac:dyDescent="0.2">
      <c r="A3112" t="s">
        <v>2196</v>
      </c>
      <c r="B3112" t="s">
        <v>1894</v>
      </c>
      <c r="D3112" t="str">
        <f t="shared" si="48"/>
        <v>WV - Roane County</v>
      </c>
      <c r="E3112">
        <v>115.1083125</v>
      </c>
    </row>
    <row r="3113" spans="1:5" x14ac:dyDescent="0.2">
      <c r="A3113" t="s">
        <v>2196</v>
      </c>
      <c r="B3113" t="s">
        <v>2210</v>
      </c>
      <c r="D3113" t="str">
        <f t="shared" si="48"/>
        <v>WV - Summers County</v>
      </c>
      <c r="E3113">
        <v>115.69349999999999</v>
      </c>
    </row>
    <row r="3114" spans="1:5" x14ac:dyDescent="0.2">
      <c r="A3114" t="s">
        <v>2196</v>
      </c>
      <c r="B3114" t="s">
        <v>680</v>
      </c>
      <c r="D3114" t="str">
        <f t="shared" si="48"/>
        <v>WV - Taylor County</v>
      </c>
      <c r="E3114">
        <v>113.30515384615386</v>
      </c>
    </row>
    <row r="3115" spans="1:5" x14ac:dyDescent="0.2">
      <c r="A3115" t="s">
        <v>2196</v>
      </c>
      <c r="B3115" t="s">
        <v>2211</v>
      </c>
      <c r="D3115" t="str">
        <f t="shared" si="48"/>
        <v>WV - Tucker County</v>
      </c>
      <c r="E3115">
        <v>113.14400000000001</v>
      </c>
    </row>
    <row r="3116" spans="1:5" x14ac:dyDescent="0.2">
      <c r="A3116" t="s">
        <v>2196</v>
      </c>
      <c r="B3116" t="s">
        <v>2044</v>
      </c>
      <c r="D3116" t="str">
        <f t="shared" si="48"/>
        <v>WV - Tyler County</v>
      </c>
      <c r="E3116">
        <v>113.33699999999999</v>
      </c>
    </row>
    <row r="3117" spans="1:5" x14ac:dyDescent="0.2">
      <c r="A3117" t="s">
        <v>2196</v>
      </c>
      <c r="B3117" t="s">
        <v>2045</v>
      </c>
      <c r="D3117" t="str">
        <f t="shared" si="48"/>
        <v>WV - Upshur County</v>
      </c>
      <c r="E3117">
        <v>112.27799999999996</v>
      </c>
    </row>
    <row r="3118" spans="1:5" x14ac:dyDescent="0.2">
      <c r="A3118" t="s">
        <v>2196</v>
      </c>
      <c r="B3118" t="s">
        <v>786</v>
      </c>
      <c r="D3118" t="str">
        <f t="shared" si="48"/>
        <v>WV - Wayne County</v>
      </c>
      <c r="E3118">
        <v>112.59999999999998</v>
      </c>
    </row>
    <row r="3119" spans="1:5" x14ac:dyDescent="0.2">
      <c r="A3119" t="s">
        <v>2196</v>
      </c>
      <c r="B3119" t="s">
        <v>787</v>
      </c>
      <c r="D3119" t="str">
        <f t="shared" si="48"/>
        <v>WV - Webster County</v>
      </c>
      <c r="E3119">
        <v>117.10299999999999</v>
      </c>
    </row>
    <row r="3120" spans="1:5" x14ac:dyDescent="0.2">
      <c r="A3120" t="s">
        <v>2196</v>
      </c>
      <c r="B3120" t="s">
        <v>2212</v>
      </c>
      <c r="D3120" t="str">
        <f t="shared" si="48"/>
        <v>WV - Wetzel County</v>
      </c>
      <c r="E3120">
        <v>112.32899999999999</v>
      </c>
    </row>
    <row r="3121" spans="1:5" x14ac:dyDescent="0.2">
      <c r="A3121" t="s">
        <v>2196</v>
      </c>
      <c r="B3121" t="s">
        <v>2213</v>
      </c>
      <c r="D3121" t="str">
        <f t="shared" si="48"/>
        <v>WV - Wirt County</v>
      </c>
      <c r="E3121">
        <v>113.42699999999999</v>
      </c>
    </row>
    <row r="3122" spans="1:5" x14ac:dyDescent="0.2">
      <c r="A3122" t="s">
        <v>2196</v>
      </c>
      <c r="B3122" t="s">
        <v>1707</v>
      </c>
      <c r="D3122" t="str">
        <f t="shared" si="48"/>
        <v>WV - Wood County</v>
      </c>
      <c r="E3122">
        <v>109.72213043478264</v>
      </c>
    </row>
    <row r="3123" spans="1:5" x14ac:dyDescent="0.2">
      <c r="A3123" t="s">
        <v>2196</v>
      </c>
      <c r="B3123" t="s">
        <v>1671</v>
      </c>
      <c r="D3123" t="str">
        <f t="shared" si="48"/>
        <v>WV - Wyoming County</v>
      </c>
      <c r="E3123">
        <v>116.43709090909091</v>
      </c>
    </row>
    <row r="3124" spans="1:5" x14ac:dyDescent="0.2">
      <c r="A3124" t="s">
        <v>2214</v>
      </c>
      <c r="B3124" t="s">
        <v>565</v>
      </c>
      <c r="D3124" t="str">
        <f t="shared" si="48"/>
        <v>WI - Adams County</v>
      </c>
      <c r="E3124">
        <v>109.5800625</v>
      </c>
    </row>
    <row r="3125" spans="1:5" x14ac:dyDescent="0.2">
      <c r="A3125" t="s">
        <v>2214</v>
      </c>
      <c r="B3125" t="s">
        <v>1674</v>
      </c>
      <c r="D3125" t="str">
        <f t="shared" si="48"/>
        <v>WI - Ashland County</v>
      </c>
      <c r="E3125">
        <v>112.69270588235293</v>
      </c>
    </row>
    <row r="3126" spans="1:5" x14ac:dyDescent="0.2">
      <c r="A3126" t="s">
        <v>2214</v>
      </c>
      <c r="B3126" t="s">
        <v>2215</v>
      </c>
      <c r="D3126" t="str">
        <f t="shared" si="48"/>
        <v>WI - Barron County</v>
      </c>
      <c r="E3126">
        <v>108.5402307692308</v>
      </c>
    </row>
    <row r="3127" spans="1:5" x14ac:dyDescent="0.2">
      <c r="A3127" t="s">
        <v>2214</v>
      </c>
      <c r="B3127" t="s">
        <v>2216</v>
      </c>
      <c r="D3127" t="str">
        <f t="shared" si="48"/>
        <v>WI - Bayfield County</v>
      </c>
      <c r="E3127">
        <v>108.63257142857144</v>
      </c>
    </row>
    <row r="3128" spans="1:5" x14ac:dyDescent="0.2">
      <c r="A3128" t="s">
        <v>2214</v>
      </c>
      <c r="B3128" t="s">
        <v>889</v>
      </c>
      <c r="D3128" t="str">
        <f t="shared" si="48"/>
        <v>WI - Brown County</v>
      </c>
      <c r="E3128">
        <v>102.12105988023957</v>
      </c>
    </row>
    <row r="3129" spans="1:5" x14ac:dyDescent="0.2">
      <c r="A3129" t="s">
        <v>2214</v>
      </c>
      <c r="B3129" t="s">
        <v>1550</v>
      </c>
      <c r="D3129" t="str">
        <f t="shared" si="48"/>
        <v>WI - Buffalo County</v>
      </c>
      <c r="E3129">
        <v>108.95528571428572</v>
      </c>
    </row>
    <row r="3130" spans="1:5" x14ac:dyDescent="0.2">
      <c r="A3130" t="s">
        <v>2214</v>
      </c>
      <c r="B3130" t="s">
        <v>2217</v>
      </c>
      <c r="D3130" t="str">
        <f t="shared" si="48"/>
        <v>WI - Burnett County</v>
      </c>
      <c r="E3130">
        <v>107.84007692307691</v>
      </c>
    </row>
    <row r="3131" spans="1:5" x14ac:dyDescent="0.2">
      <c r="A3131" t="s">
        <v>2214</v>
      </c>
      <c r="B3131" t="s">
        <v>2218</v>
      </c>
      <c r="D3131" t="str">
        <f t="shared" si="48"/>
        <v>WI - Calumet County</v>
      </c>
      <c r="E3131">
        <v>102.73033333333333</v>
      </c>
    </row>
    <row r="3132" spans="1:5" x14ac:dyDescent="0.2">
      <c r="A3132" t="s">
        <v>2214</v>
      </c>
      <c r="B3132" t="s">
        <v>1218</v>
      </c>
      <c r="D3132" t="str">
        <f t="shared" si="48"/>
        <v>WI - Chippewa County</v>
      </c>
      <c r="E3132">
        <v>107.07221739130436</v>
      </c>
    </row>
    <row r="3133" spans="1:5" x14ac:dyDescent="0.2">
      <c r="A3133" t="s">
        <v>2214</v>
      </c>
      <c r="B3133" t="s">
        <v>458</v>
      </c>
      <c r="D3133" t="str">
        <f t="shared" si="48"/>
        <v>WI - Clark County</v>
      </c>
      <c r="E3133">
        <v>111.46339285714286</v>
      </c>
    </row>
    <row r="3134" spans="1:5" x14ac:dyDescent="0.2">
      <c r="A3134" t="s">
        <v>2214</v>
      </c>
      <c r="B3134" t="s">
        <v>460</v>
      </c>
      <c r="D3134" t="str">
        <f t="shared" si="48"/>
        <v>WI - Columbia County</v>
      </c>
      <c r="E3134">
        <v>102.01847727272725</v>
      </c>
    </row>
    <row r="3135" spans="1:5" x14ac:dyDescent="0.2">
      <c r="A3135" t="s">
        <v>2214</v>
      </c>
      <c r="B3135" t="s">
        <v>463</v>
      </c>
      <c r="D3135" t="str">
        <f t="shared" si="48"/>
        <v>WI - Crawford County</v>
      </c>
      <c r="E3135">
        <v>110.388375</v>
      </c>
    </row>
    <row r="3136" spans="1:5" x14ac:dyDescent="0.2">
      <c r="A3136" t="s">
        <v>2214</v>
      </c>
      <c r="B3136" t="s">
        <v>2219</v>
      </c>
      <c r="D3136" t="str">
        <f t="shared" si="48"/>
        <v>WI - Dane County</v>
      </c>
      <c r="E3136">
        <v>95.475593023255797</v>
      </c>
    </row>
    <row r="3137" spans="1:5" x14ac:dyDescent="0.2">
      <c r="A3137" t="s">
        <v>2214</v>
      </c>
      <c r="B3137" t="s">
        <v>717</v>
      </c>
      <c r="D3137" t="str">
        <f t="shared" si="48"/>
        <v>WI - Dodge County</v>
      </c>
      <c r="E3137">
        <v>102.92572058823532</v>
      </c>
    </row>
    <row r="3138" spans="1:5" x14ac:dyDescent="0.2">
      <c r="A3138" t="s">
        <v>2214</v>
      </c>
      <c r="B3138" t="s">
        <v>2220</v>
      </c>
      <c r="D3138" t="str">
        <f t="shared" si="48"/>
        <v>WI - Door County</v>
      </c>
      <c r="E3138">
        <v>100.78996153846153</v>
      </c>
    </row>
    <row r="3139" spans="1:5" x14ac:dyDescent="0.2">
      <c r="A3139" t="s">
        <v>2214</v>
      </c>
      <c r="B3139" t="s">
        <v>582</v>
      </c>
      <c r="D3139" t="str">
        <f t="shared" ref="D3139:D3202" si="49">A3139&amp;" - "&amp;B3139</f>
        <v>WI - Douglas County</v>
      </c>
      <c r="E3139">
        <v>110.15459999999999</v>
      </c>
    </row>
    <row r="3140" spans="1:5" x14ac:dyDescent="0.2">
      <c r="A3140" t="s">
        <v>2214</v>
      </c>
      <c r="B3140" t="s">
        <v>1522</v>
      </c>
      <c r="D3140" t="str">
        <f t="shared" si="49"/>
        <v>WI - Dunn County</v>
      </c>
      <c r="E3140">
        <v>106.43990624999998</v>
      </c>
    </row>
    <row r="3141" spans="1:5" x14ac:dyDescent="0.2">
      <c r="A3141" t="s">
        <v>2214</v>
      </c>
      <c r="B3141" t="s">
        <v>2221</v>
      </c>
      <c r="D3141" t="str">
        <f t="shared" si="49"/>
        <v>WI - Eau Claire County</v>
      </c>
      <c r="E3141">
        <v>105.6675</v>
      </c>
    </row>
    <row r="3142" spans="1:5" x14ac:dyDescent="0.2">
      <c r="A3142" t="s">
        <v>2214</v>
      </c>
      <c r="B3142" t="s">
        <v>1820</v>
      </c>
      <c r="D3142" t="str">
        <f t="shared" si="49"/>
        <v>WI - Florence County</v>
      </c>
      <c r="E3142">
        <v>109.74375000000001</v>
      </c>
    </row>
    <row r="3143" spans="1:5" x14ac:dyDescent="0.2">
      <c r="A3143" t="s">
        <v>2214</v>
      </c>
      <c r="B3143" t="s">
        <v>2222</v>
      </c>
      <c r="D3143" t="str">
        <f t="shared" si="49"/>
        <v>WI - Fond du Lac County</v>
      </c>
      <c r="E3143">
        <v>103.50031764705885</v>
      </c>
    </row>
    <row r="3144" spans="1:5" x14ac:dyDescent="0.2">
      <c r="A3144" t="s">
        <v>2214</v>
      </c>
      <c r="B3144" t="s">
        <v>1783</v>
      </c>
      <c r="D3144" t="str">
        <f t="shared" si="49"/>
        <v>WI - Forest County</v>
      </c>
      <c r="E3144">
        <v>110.20699999999999</v>
      </c>
    </row>
    <row r="3145" spans="1:5" x14ac:dyDescent="0.2">
      <c r="A3145" t="s">
        <v>2214</v>
      </c>
      <c r="B3145" t="s">
        <v>471</v>
      </c>
      <c r="D3145" t="str">
        <f t="shared" si="49"/>
        <v>WI - Grant County</v>
      </c>
      <c r="E3145">
        <v>108.9326739130435</v>
      </c>
    </row>
    <row r="3146" spans="1:5" x14ac:dyDescent="0.2">
      <c r="A3146" t="s">
        <v>2214</v>
      </c>
      <c r="B3146" t="s">
        <v>1068</v>
      </c>
      <c r="D3146" t="str">
        <f t="shared" si="49"/>
        <v>WI - Green County</v>
      </c>
      <c r="E3146">
        <v>103.9134375</v>
      </c>
    </row>
    <row r="3147" spans="1:5" x14ac:dyDescent="0.2">
      <c r="A3147" t="s">
        <v>2214</v>
      </c>
      <c r="B3147" t="s">
        <v>2223</v>
      </c>
      <c r="D3147" t="str">
        <f t="shared" si="49"/>
        <v>WI - Green Lake County</v>
      </c>
      <c r="E3147">
        <v>106.11710526315791</v>
      </c>
    </row>
    <row r="3148" spans="1:5" x14ac:dyDescent="0.2">
      <c r="A3148" t="s">
        <v>2214</v>
      </c>
      <c r="B3148" t="s">
        <v>824</v>
      </c>
      <c r="D3148" t="str">
        <f t="shared" si="49"/>
        <v>WI - Iowa County</v>
      </c>
      <c r="E3148">
        <v>105.34635</v>
      </c>
    </row>
    <row r="3149" spans="1:5" x14ac:dyDescent="0.2">
      <c r="A3149" t="s">
        <v>2214</v>
      </c>
      <c r="B3149" t="s">
        <v>1232</v>
      </c>
      <c r="D3149" t="str">
        <f t="shared" si="49"/>
        <v>WI - Iron County</v>
      </c>
      <c r="E3149">
        <v>112.699125</v>
      </c>
    </row>
    <row r="3150" spans="1:5" x14ac:dyDescent="0.2">
      <c r="A3150" t="s">
        <v>2214</v>
      </c>
      <c r="B3150" t="s">
        <v>401</v>
      </c>
      <c r="D3150" t="str">
        <f t="shared" si="49"/>
        <v>WI - Jackson County</v>
      </c>
      <c r="E3150">
        <v>109.663875</v>
      </c>
    </row>
    <row r="3151" spans="1:5" x14ac:dyDescent="0.2">
      <c r="A3151" t="s">
        <v>2214</v>
      </c>
      <c r="B3151" t="s">
        <v>402</v>
      </c>
      <c r="D3151" t="str">
        <f t="shared" si="49"/>
        <v>WI - Jefferson County</v>
      </c>
      <c r="E3151">
        <v>100.52379310344823</v>
      </c>
    </row>
    <row r="3152" spans="1:5" x14ac:dyDescent="0.2">
      <c r="A3152" t="s">
        <v>2214</v>
      </c>
      <c r="B3152" t="s">
        <v>2224</v>
      </c>
      <c r="D3152" t="str">
        <f t="shared" si="49"/>
        <v>WI - Juneau County</v>
      </c>
      <c r="E3152">
        <v>109.92795652173912</v>
      </c>
    </row>
    <row r="3153" spans="1:5" x14ac:dyDescent="0.2">
      <c r="A3153" t="s">
        <v>2214</v>
      </c>
      <c r="B3153" t="s">
        <v>2225</v>
      </c>
      <c r="D3153" t="str">
        <f t="shared" si="49"/>
        <v>WI - Kenosha County</v>
      </c>
      <c r="E3153">
        <v>101.42671428571433</v>
      </c>
    </row>
    <row r="3154" spans="1:5" x14ac:dyDescent="0.2">
      <c r="A3154" t="s">
        <v>2214</v>
      </c>
      <c r="B3154" t="s">
        <v>2226</v>
      </c>
      <c r="D3154" t="str">
        <f t="shared" si="49"/>
        <v>WI - Kewaunee County</v>
      </c>
      <c r="E3154">
        <v>104.95125000000002</v>
      </c>
    </row>
    <row r="3155" spans="1:5" x14ac:dyDescent="0.2">
      <c r="A3155" t="s">
        <v>2214</v>
      </c>
      <c r="B3155" t="s">
        <v>2227</v>
      </c>
      <c r="D3155" t="str">
        <f t="shared" si="49"/>
        <v>WI - La Crosse County</v>
      </c>
      <c r="E3155">
        <v>105.946064516129</v>
      </c>
    </row>
    <row r="3156" spans="1:5" x14ac:dyDescent="0.2">
      <c r="A3156" t="s">
        <v>2214</v>
      </c>
      <c r="B3156" t="s">
        <v>478</v>
      </c>
      <c r="D3156" t="str">
        <f t="shared" si="49"/>
        <v>WI - Lafayette County</v>
      </c>
      <c r="E3156">
        <v>109.24706250000003</v>
      </c>
    </row>
    <row r="3157" spans="1:5" x14ac:dyDescent="0.2">
      <c r="A3157" t="s">
        <v>2214</v>
      </c>
      <c r="B3157" t="s">
        <v>2228</v>
      </c>
      <c r="D3157" t="str">
        <f t="shared" si="49"/>
        <v>WI - Langlade County</v>
      </c>
      <c r="E3157">
        <v>110.53215000000003</v>
      </c>
    </row>
    <row r="3158" spans="1:5" x14ac:dyDescent="0.2">
      <c r="A3158" t="s">
        <v>2214</v>
      </c>
      <c r="B3158" t="s">
        <v>479</v>
      </c>
      <c r="D3158" t="str">
        <f t="shared" si="49"/>
        <v>WI - Lincoln County</v>
      </c>
      <c r="E3158">
        <v>106.99373076923078</v>
      </c>
    </row>
    <row r="3159" spans="1:5" x14ac:dyDescent="0.2">
      <c r="A3159" t="s">
        <v>2214</v>
      </c>
      <c r="B3159" t="s">
        <v>2229</v>
      </c>
      <c r="D3159" t="str">
        <f t="shared" si="49"/>
        <v>WI - Manitowoc County</v>
      </c>
      <c r="E3159">
        <v>105.39299999999996</v>
      </c>
    </row>
    <row r="3160" spans="1:5" x14ac:dyDescent="0.2">
      <c r="A3160" t="s">
        <v>2214</v>
      </c>
      <c r="B3160" t="s">
        <v>2230</v>
      </c>
      <c r="D3160" t="str">
        <f t="shared" si="49"/>
        <v>WI - Marathon County</v>
      </c>
      <c r="E3160">
        <v>105.18358878504677</v>
      </c>
    </row>
    <row r="3161" spans="1:5" x14ac:dyDescent="0.2">
      <c r="A3161" t="s">
        <v>2214</v>
      </c>
      <c r="B3161" t="s">
        <v>2231</v>
      </c>
      <c r="D3161" t="str">
        <f t="shared" si="49"/>
        <v>WI - Marinette County</v>
      </c>
      <c r="E3161">
        <v>110.27317499999997</v>
      </c>
    </row>
    <row r="3162" spans="1:5" x14ac:dyDescent="0.2">
      <c r="A3162" t="s">
        <v>2214</v>
      </c>
      <c r="B3162" t="s">
        <v>1244</v>
      </c>
      <c r="D3162" t="str">
        <f t="shared" si="49"/>
        <v>WI - Marquette County</v>
      </c>
      <c r="E3162">
        <v>108.19414285714286</v>
      </c>
    </row>
    <row r="3163" spans="1:5" x14ac:dyDescent="0.2">
      <c r="A3163" t="s">
        <v>2214</v>
      </c>
      <c r="B3163" t="s">
        <v>1246</v>
      </c>
      <c r="D3163" t="str">
        <f t="shared" si="49"/>
        <v>WI - Menominee County</v>
      </c>
      <c r="E3163">
        <v>113.07060000000001</v>
      </c>
    </row>
    <row r="3164" spans="1:5" x14ac:dyDescent="0.2">
      <c r="A3164" t="s">
        <v>2214</v>
      </c>
      <c r="B3164" t="s">
        <v>2232</v>
      </c>
      <c r="D3164" t="str">
        <f t="shared" si="49"/>
        <v>WI - Milwaukee County</v>
      </c>
      <c r="E3164">
        <v>106.18663854047884</v>
      </c>
    </row>
    <row r="3165" spans="1:5" x14ac:dyDescent="0.2">
      <c r="A3165" t="s">
        <v>2214</v>
      </c>
      <c r="B3165" t="s">
        <v>415</v>
      </c>
      <c r="D3165" t="str">
        <f t="shared" si="49"/>
        <v>WI - Monroe County</v>
      </c>
      <c r="E3165">
        <v>109.39680000000003</v>
      </c>
    </row>
    <row r="3166" spans="1:5" x14ac:dyDescent="0.2">
      <c r="A3166" t="s">
        <v>2214</v>
      </c>
      <c r="B3166" t="s">
        <v>2233</v>
      </c>
      <c r="D3166" t="str">
        <f t="shared" si="49"/>
        <v>WI - Oconto County</v>
      </c>
      <c r="E3166">
        <v>107.29189285714288</v>
      </c>
    </row>
    <row r="3167" spans="1:5" x14ac:dyDescent="0.2">
      <c r="A3167" t="s">
        <v>2214</v>
      </c>
      <c r="B3167" t="s">
        <v>878</v>
      </c>
      <c r="D3167" t="str">
        <f t="shared" si="49"/>
        <v>WI - Oneida County</v>
      </c>
      <c r="E3167">
        <v>104.61206249999999</v>
      </c>
    </row>
    <row r="3168" spans="1:5" x14ac:dyDescent="0.2">
      <c r="A3168" t="s">
        <v>2214</v>
      </c>
      <c r="B3168" t="s">
        <v>2234</v>
      </c>
      <c r="D3168" t="str">
        <f t="shared" si="49"/>
        <v>WI - Outagamie County</v>
      </c>
      <c r="E3168">
        <v>102.6858461538462</v>
      </c>
    </row>
    <row r="3169" spans="1:5" x14ac:dyDescent="0.2">
      <c r="A3169" t="s">
        <v>2214</v>
      </c>
      <c r="B3169" t="s">
        <v>2235</v>
      </c>
      <c r="D3169" t="str">
        <f t="shared" si="49"/>
        <v>WI - Ozaukee County</v>
      </c>
      <c r="E3169">
        <v>86.187724137931014</v>
      </c>
    </row>
    <row r="3170" spans="1:5" x14ac:dyDescent="0.2">
      <c r="A3170" t="s">
        <v>2214</v>
      </c>
      <c r="B3170" t="s">
        <v>2236</v>
      </c>
      <c r="D3170" t="str">
        <f t="shared" si="49"/>
        <v>WI - Pepin County</v>
      </c>
      <c r="E3170">
        <v>107.80714285714286</v>
      </c>
    </row>
    <row r="3171" spans="1:5" x14ac:dyDescent="0.2">
      <c r="A3171" t="s">
        <v>2214</v>
      </c>
      <c r="B3171" t="s">
        <v>760</v>
      </c>
      <c r="D3171" t="str">
        <f t="shared" si="49"/>
        <v>WI - Pierce County</v>
      </c>
      <c r="E3171">
        <v>101.2011923076923</v>
      </c>
    </row>
    <row r="3172" spans="1:5" x14ac:dyDescent="0.2">
      <c r="A3172" t="s">
        <v>2214</v>
      </c>
      <c r="B3172" t="s">
        <v>490</v>
      </c>
      <c r="D3172" t="str">
        <f t="shared" si="49"/>
        <v>WI - Polk County</v>
      </c>
      <c r="E3172">
        <v>104.7672</v>
      </c>
    </row>
    <row r="3173" spans="1:5" x14ac:dyDescent="0.2">
      <c r="A3173" t="s">
        <v>2214</v>
      </c>
      <c r="B3173" t="s">
        <v>1698</v>
      </c>
      <c r="D3173" t="str">
        <f t="shared" si="49"/>
        <v>WI - Portage County</v>
      </c>
      <c r="E3173">
        <v>104.90544000000001</v>
      </c>
    </row>
    <row r="3174" spans="1:5" x14ac:dyDescent="0.2">
      <c r="A3174" t="s">
        <v>2214</v>
      </c>
      <c r="B3174" t="s">
        <v>2237</v>
      </c>
      <c r="D3174" t="str">
        <f t="shared" si="49"/>
        <v>WI - Price County</v>
      </c>
      <c r="E3174">
        <v>110.22829411764705</v>
      </c>
    </row>
    <row r="3175" spans="1:5" x14ac:dyDescent="0.2">
      <c r="A3175" t="s">
        <v>2214</v>
      </c>
      <c r="B3175" t="s">
        <v>2238</v>
      </c>
      <c r="D3175" t="str">
        <f t="shared" si="49"/>
        <v>WI - Racine County</v>
      </c>
      <c r="E3175">
        <v>102.89069461077844</v>
      </c>
    </row>
    <row r="3176" spans="1:5" x14ac:dyDescent="0.2">
      <c r="A3176" t="s">
        <v>2214</v>
      </c>
      <c r="B3176" t="s">
        <v>923</v>
      </c>
      <c r="D3176" t="str">
        <f t="shared" si="49"/>
        <v>WI - Richland County</v>
      </c>
      <c r="E3176">
        <v>110.09223529411766</v>
      </c>
    </row>
    <row r="3177" spans="1:5" x14ac:dyDescent="0.2">
      <c r="A3177" t="s">
        <v>2214</v>
      </c>
      <c r="B3177" t="s">
        <v>1314</v>
      </c>
      <c r="D3177" t="str">
        <f t="shared" si="49"/>
        <v>WI - Rock County</v>
      </c>
      <c r="E3177">
        <v>104.41777868852463</v>
      </c>
    </row>
    <row r="3178" spans="1:5" x14ac:dyDescent="0.2">
      <c r="A3178" t="s">
        <v>2214</v>
      </c>
      <c r="B3178" t="s">
        <v>2023</v>
      </c>
      <c r="D3178" t="str">
        <f t="shared" si="49"/>
        <v>WI - Rusk County</v>
      </c>
      <c r="E3178">
        <v>112.25520000000002</v>
      </c>
    </row>
    <row r="3179" spans="1:5" x14ac:dyDescent="0.2">
      <c r="A3179" t="s">
        <v>2214</v>
      </c>
      <c r="B3179" t="s">
        <v>2239</v>
      </c>
      <c r="D3179" t="str">
        <f t="shared" si="49"/>
        <v>WI - St. Croix County</v>
      </c>
      <c r="E3179">
        <v>98.17619999999998</v>
      </c>
    </row>
    <row r="3180" spans="1:5" x14ac:dyDescent="0.2">
      <c r="A3180" t="s">
        <v>2214</v>
      </c>
      <c r="B3180" t="s">
        <v>2240</v>
      </c>
      <c r="D3180" t="str">
        <f t="shared" si="49"/>
        <v>WI - Sauk County</v>
      </c>
      <c r="E3180">
        <v>103.69506976744186</v>
      </c>
    </row>
    <row r="3181" spans="1:5" x14ac:dyDescent="0.2">
      <c r="A3181" t="s">
        <v>2214</v>
      </c>
      <c r="B3181" t="s">
        <v>2241</v>
      </c>
      <c r="D3181" t="str">
        <f t="shared" si="49"/>
        <v>WI - Sawyer County</v>
      </c>
      <c r="E3181">
        <v>106.99457142857143</v>
      </c>
    </row>
    <row r="3182" spans="1:5" x14ac:dyDescent="0.2">
      <c r="A3182" t="s">
        <v>2214</v>
      </c>
      <c r="B3182" t="s">
        <v>2242</v>
      </c>
      <c r="D3182" t="str">
        <f t="shared" si="49"/>
        <v>WI - Shawano County</v>
      </c>
      <c r="E3182">
        <v>107.95180645161288</v>
      </c>
    </row>
    <row r="3183" spans="1:5" x14ac:dyDescent="0.2">
      <c r="A3183" t="s">
        <v>2214</v>
      </c>
      <c r="B3183" t="s">
        <v>2243</v>
      </c>
      <c r="D3183" t="str">
        <f t="shared" si="49"/>
        <v>WI - Sheboygan County</v>
      </c>
      <c r="E3183">
        <v>102.33674999999999</v>
      </c>
    </row>
    <row r="3184" spans="1:5" x14ac:dyDescent="0.2">
      <c r="A3184" t="s">
        <v>2214</v>
      </c>
      <c r="B3184" t="s">
        <v>680</v>
      </c>
      <c r="D3184" t="str">
        <f t="shared" si="49"/>
        <v>WI - Taylor County</v>
      </c>
      <c r="E3184">
        <v>109.242</v>
      </c>
    </row>
    <row r="3185" spans="1:5" x14ac:dyDescent="0.2">
      <c r="A3185" t="s">
        <v>2214</v>
      </c>
      <c r="B3185" t="s">
        <v>2244</v>
      </c>
      <c r="D3185" t="str">
        <f t="shared" si="49"/>
        <v>WI - Trempealeau County</v>
      </c>
      <c r="E3185">
        <v>109.03050000000002</v>
      </c>
    </row>
    <row r="3186" spans="1:5" x14ac:dyDescent="0.2">
      <c r="A3186" t="s">
        <v>2214</v>
      </c>
      <c r="B3186" t="s">
        <v>1370</v>
      </c>
      <c r="D3186" t="str">
        <f t="shared" si="49"/>
        <v>WI - Vernon County</v>
      </c>
      <c r="E3186">
        <v>110.58933333333336</v>
      </c>
    </row>
    <row r="3187" spans="1:5" x14ac:dyDescent="0.2">
      <c r="A3187" t="s">
        <v>2214</v>
      </c>
      <c r="B3187" t="s">
        <v>2245</v>
      </c>
      <c r="D3187" t="str">
        <f t="shared" si="49"/>
        <v>WI - Vilas County</v>
      </c>
      <c r="E3187">
        <v>102.96168750000001</v>
      </c>
    </row>
    <row r="3188" spans="1:5" x14ac:dyDescent="0.2">
      <c r="A3188" t="s">
        <v>2214</v>
      </c>
      <c r="B3188" t="s">
        <v>1869</v>
      </c>
      <c r="D3188" t="str">
        <f t="shared" si="49"/>
        <v>WI - Walworth County</v>
      </c>
      <c r="E3188">
        <v>98.166388235294136</v>
      </c>
    </row>
    <row r="3189" spans="1:5" x14ac:dyDescent="0.2">
      <c r="A3189" t="s">
        <v>2214</v>
      </c>
      <c r="B3189" t="s">
        <v>2246</v>
      </c>
      <c r="D3189" t="str">
        <f t="shared" si="49"/>
        <v>WI - Washburn County</v>
      </c>
      <c r="E3189">
        <v>108.36514285714286</v>
      </c>
    </row>
    <row r="3190" spans="1:5" x14ac:dyDescent="0.2">
      <c r="A3190" t="s">
        <v>2214</v>
      </c>
      <c r="B3190" t="s">
        <v>430</v>
      </c>
      <c r="D3190" t="str">
        <f t="shared" si="49"/>
        <v>WI - Washington County</v>
      </c>
      <c r="E3190">
        <v>93.871594936708874</v>
      </c>
    </row>
    <row r="3191" spans="1:5" x14ac:dyDescent="0.2">
      <c r="A3191" t="s">
        <v>2214</v>
      </c>
      <c r="B3191" t="s">
        <v>2247</v>
      </c>
      <c r="D3191" t="str">
        <f t="shared" si="49"/>
        <v>WI - Waukesha County</v>
      </c>
      <c r="E3191">
        <v>89.696692913385832</v>
      </c>
    </row>
    <row r="3192" spans="1:5" x14ac:dyDescent="0.2">
      <c r="A3192" t="s">
        <v>2214</v>
      </c>
      <c r="B3192" t="s">
        <v>2248</v>
      </c>
      <c r="D3192" t="str">
        <f t="shared" si="49"/>
        <v>WI - Waupaca County</v>
      </c>
      <c r="E3192">
        <v>106.30462499999999</v>
      </c>
    </row>
    <row r="3193" spans="1:5" x14ac:dyDescent="0.2">
      <c r="A3193" t="s">
        <v>2214</v>
      </c>
      <c r="B3193" t="s">
        <v>2249</v>
      </c>
      <c r="D3193" t="str">
        <f t="shared" si="49"/>
        <v>WI - Waushara County</v>
      </c>
      <c r="E3193">
        <v>108.05669999999998</v>
      </c>
    </row>
    <row r="3194" spans="1:5" x14ac:dyDescent="0.2">
      <c r="A3194" t="s">
        <v>2214</v>
      </c>
      <c r="B3194" t="s">
        <v>848</v>
      </c>
      <c r="D3194" t="str">
        <f t="shared" si="49"/>
        <v>WI - Winnebago County</v>
      </c>
      <c r="E3194">
        <v>104.46816393442629</v>
      </c>
    </row>
    <row r="3195" spans="1:5" x14ac:dyDescent="0.2">
      <c r="A3195" t="s">
        <v>2214</v>
      </c>
      <c r="B3195" t="s">
        <v>1707</v>
      </c>
      <c r="D3195" t="str">
        <f t="shared" si="49"/>
        <v>WI - Wood County</v>
      </c>
      <c r="E3195">
        <v>107.66618181818184</v>
      </c>
    </row>
    <row r="3196" spans="1:5" x14ac:dyDescent="0.2">
      <c r="A3196" t="s">
        <v>2250</v>
      </c>
      <c r="B3196" t="s">
        <v>1642</v>
      </c>
      <c r="D3196" t="str">
        <f t="shared" si="49"/>
        <v>WY - Albany County</v>
      </c>
      <c r="E3196">
        <v>106.39830000000001</v>
      </c>
    </row>
    <row r="3197" spans="1:5" x14ac:dyDescent="0.2">
      <c r="A3197" t="s">
        <v>2250</v>
      </c>
      <c r="B3197" t="s">
        <v>1411</v>
      </c>
      <c r="D3197" t="str">
        <f t="shared" si="49"/>
        <v>WY - Big Horn County</v>
      </c>
      <c r="E3197">
        <v>110.84481818181817</v>
      </c>
    </row>
    <row r="3198" spans="1:5" x14ac:dyDescent="0.2">
      <c r="A3198" t="s">
        <v>2250</v>
      </c>
      <c r="B3198" t="s">
        <v>1057</v>
      </c>
      <c r="D3198" t="str">
        <f t="shared" si="49"/>
        <v>WY - Campbell County</v>
      </c>
      <c r="E3198">
        <v>103.89286956521737</v>
      </c>
    </row>
    <row r="3199" spans="1:5" x14ac:dyDescent="0.2">
      <c r="A3199" t="s">
        <v>2250</v>
      </c>
      <c r="B3199" t="s">
        <v>1413</v>
      </c>
      <c r="D3199" t="str">
        <f t="shared" si="49"/>
        <v>WY - Carbon County</v>
      </c>
      <c r="E3199">
        <v>110.03135294117648</v>
      </c>
    </row>
    <row r="3200" spans="1:5" x14ac:dyDescent="0.2">
      <c r="A3200" t="s">
        <v>2250</v>
      </c>
      <c r="B3200" t="s">
        <v>2251</v>
      </c>
      <c r="D3200" t="str">
        <f t="shared" si="49"/>
        <v>WY - Converse County</v>
      </c>
      <c r="E3200">
        <v>107.06236363636363</v>
      </c>
    </row>
    <row r="3201" spans="1:5" x14ac:dyDescent="0.2">
      <c r="A3201" t="s">
        <v>2250</v>
      </c>
      <c r="B3201" t="s">
        <v>1755</v>
      </c>
      <c r="D3201" t="str">
        <f t="shared" si="49"/>
        <v>WY - Crook County</v>
      </c>
      <c r="E3201">
        <v>107.03159999999998</v>
      </c>
    </row>
    <row r="3202" spans="1:5" x14ac:dyDescent="0.2">
      <c r="A3202" t="s">
        <v>2250</v>
      </c>
      <c r="B3202" t="s">
        <v>586</v>
      </c>
      <c r="D3202" t="str">
        <f t="shared" si="49"/>
        <v>WY - Fremont County</v>
      </c>
      <c r="E3202">
        <v>109.70691428571426</v>
      </c>
    </row>
    <row r="3203" spans="1:5" x14ac:dyDescent="0.2">
      <c r="A3203" t="s">
        <v>2250</v>
      </c>
      <c r="B3203" t="s">
        <v>2252</v>
      </c>
      <c r="D3203" t="str">
        <f t="shared" ref="D3203:D3218" si="50">A3203&amp;" - "&amp;B3203</f>
        <v>WY - Goshen County</v>
      </c>
      <c r="E3203">
        <v>111.10425000000002</v>
      </c>
    </row>
    <row r="3204" spans="1:5" x14ac:dyDescent="0.2">
      <c r="A3204" t="s">
        <v>2250</v>
      </c>
      <c r="B3204" t="s">
        <v>2253</v>
      </c>
      <c r="D3204" t="str">
        <f t="shared" si="50"/>
        <v>WY - Hot Springs County</v>
      </c>
      <c r="E3204">
        <v>108.25425</v>
      </c>
    </row>
    <row r="3205" spans="1:5" x14ac:dyDescent="0.2">
      <c r="A3205" t="s">
        <v>2250</v>
      </c>
      <c r="B3205" t="s">
        <v>477</v>
      </c>
      <c r="D3205" t="str">
        <f t="shared" si="50"/>
        <v>WY - Johnson County</v>
      </c>
      <c r="E3205">
        <v>104.03279999999999</v>
      </c>
    </row>
    <row r="3206" spans="1:5" x14ac:dyDescent="0.2">
      <c r="A3206" t="s">
        <v>2250</v>
      </c>
      <c r="B3206" t="s">
        <v>2254</v>
      </c>
      <c r="D3206" t="str">
        <f t="shared" si="50"/>
        <v>WY - Laramie County</v>
      </c>
      <c r="E3206">
        <v>104.77152631578947</v>
      </c>
    </row>
    <row r="3207" spans="1:5" x14ac:dyDescent="0.2">
      <c r="A3207" t="s">
        <v>2250</v>
      </c>
      <c r="B3207" t="s">
        <v>479</v>
      </c>
      <c r="D3207" t="str">
        <f t="shared" si="50"/>
        <v>WY - Lincoln County</v>
      </c>
      <c r="E3207">
        <v>105.74174999999998</v>
      </c>
    </row>
    <row r="3208" spans="1:5" x14ac:dyDescent="0.2">
      <c r="A3208" t="s">
        <v>2250</v>
      </c>
      <c r="B3208" t="s">
        <v>2255</v>
      </c>
      <c r="D3208" t="str">
        <f t="shared" si="50"/>
        <v>WY - Natrona County</v>
      </c>
      <c r="E3208">
        <v>107.52510638297873</v>
      </c>
    </row>
    <row r="3209" spans="1:5" x14ac:dyDescent="0.2">
      <c r="A3209" t="s">
        <v>2250</v>
      </c>
      <c r="B3209" t="s">
        <v>2256</v>
      </c>
      <c r="D3209" t="str">
        <f t="shared" si="50"/>
        <v>WY - Niobrara County</v>
      </c>
      <c r="E3209">
        <v>113.505</v>
      </c>
    </row>
    <row r="3210" spans="1:5" x14ac:dyDescent="0.2">
      <c r="A3210" t="s">
        <v>2250</v>
      </c>
      <c r="B3210" t="s">
        <v>605</v>
      </c>
      <c r="D3210" t="str">
        <f t="shared" si="50"/>
        <v>WY - Park County</v>
      </c>
      <c r="E3210">
        <v>105.08999999999999</v>
      </c>
    </row>
    <row r="3211" spans="1:5" x14ac:dyDescent="0.2">
      <c r="A3211" t="s">
        <v>2250</v>
      </c>
      <c r="B3211" t="s">
        <v>1358</v>
      </c>
      <c r="D3211" t="str">
        <f t="shared" si="50"/>
        <v>WY - Platte County</v>
      </c>
      <c r="E3211">
        <v>108.45099999999999</v>
      </c>
    </row>
    <row r="3212" spans="1:5" x14ac:dyDescent="0.2">
      <c r="A3212" t="s">
        <v>2250</v>
      </c>
      <c r="B3212" t="s">
        <v>1030</v>
      </c>
      <c r="D3212" t="str">
        <f t="shared" si="50"/>
        <v>WY - Sheridan County</v>
      </c>
      <c r="E3212">
        <v>104.58630000000001</v>
      </c>
    </row>
    <row r="3213" spans="1:5" x14ac:dyDescent="0.2">
      <c r="A3213" t="s">
        <v>2250</v>
      </c>
      <c r="B3213" t="s">
        <v>2257</v>
      </c>
      <c r="D3213" t="str">
        <f t="shared" si="50"/>
        <v>WY - Sublette County</v>
      </c>
      <c r="E3213">
        <v>103.848</v>
      </c>
    </row>
    <row r="3214" spans="1:5" x14ac:dyDescent="0.2">
      <c r="A3214" t="s">
        <v>2250</v>
      </c>
      <c r="B3214" t="s">
        <v>2258</v>
      </c>
      <c r="D3214" t="str">
        <f t="shared" si="50"/>
        <v>WY - Sweetwater County</v>
      </c>
      <c r="E3214">
        <v>104.07933333333332</v>
      </c>
    </row>
    <row r="3215" spans="1:5" x14ac:dyDescent="0.2">
      <c r="A3215" t="s">
        <v>2250</v>
      </c>
      <c r="B3215" t="s">
        <v>883</v>
      </c>
      <c r="D3215" t="str">
        <f t="shared" si="50"/>
        <v>WY - Teton County</v>
      </c>
      <c r="E3215">
        <v>53.103749999999998</v>
      </c>
    </row>
    <row r="3216" spans="1:5" x14ac:dyDescent="0.2">
      <c r="A3216" t="s">
        <v>2250</v>
      </c>
      <c r="B3216" t="s">
        <v>2259</v>
      </c>
      <c r="D3216" t="str">
        <f t="shared" si="50"/>
        <v>WY - Uinta County</v>
      </c>
      <c r="E3216">
        <v>106.75270588235294</v>
      </c>
    </row>
    <row r="3217" spans="1:5" x14ac:dyDescent="0.2">
      <c r="A3217" t="s">
        <v>2250</v>
      </c>
      <c r="B3217" t="s">
        <v>2260</v>
      </c>
      <c r="D3217" t="str">
        <f t="shared" si="50"/>
        <v>WY - Washakie County</v>
      </c>
      <c r="E3217">
        <v>107.52075000000002</v>
      </c>
    </row>
    <row r="3218" spans="1:5" x14ac:dyDescent="0.2">
      <c r="A3218" t="s">
        <v>2250</v>
      </c>
      <c r="B3218" t="s">
        <v>2261</v>
      </c>
      <c r="D3218" t="str">
        <f t="shared" si="50"/>
        <v>WY - Weston County</v>
      </c>
      <c r="E3218">
        <v>111.14100000000001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71"/>
  <sheetViews>
    <sheetView topLeftCell="A31" zoomScale="150" zoomScaleNormal="150" workbookViewId="0">
      <selection activeCell="B73" sqref="B73"/>
    </sheetView>
  </sheetViews>
  <sheetFormatPr baseColWidth="10" defaultColWidth="10.83203125" defaultRowHeight="16" x14ac:dyDescent="0.2"/>
  <cols>
    <col min="1" max="1" width="36.5" customWidth="1"/>
    <col min="2" max="3" width="47.6640625" customWidth="1"/>
    <col min="4" max="4" width="36.5" customWidth="1"/>
    <col min="5" max="5" width="11" bestFit="1" customWidth="1"/>
  </cols>
  <sheetData>
    <row r="2" spans="1:3" x14ac:dyDescent="0.2">
      <c r="A2" s="3" t="s">
        <v>117</v>
      </c>
    </row>
    <row r="4" spans="1:3" x14ac:dyDescent="0.2">
      <c r="A4" s="156" t="s">
        <v>13</v>
      </c>
      <c r="B4" s="156"/>
      <c r="C4" s="156"/>
    </row>
    <row r="5" spans="1:3" x14ac:dyDescent="0.2">
      <c r="A5" s="11" t="s">
        <v>14</v>
      </c>
      <c r="B5" s="11" t="s">
        <v>15</v>
      </c>
      <c r="C5" s="11" t="s">
        <v>16</v>
      </c>
    </row>
    <row r="6" spans="1:3" x14ac:dyDescent="0.2">
      <c r="A6" s="12" t="s">
        <v>17</v>
      </c>
      <c r="B6" s="13" t="s">
        <v>18</v>
      </c>
      <c r="C6" s="14" t="s">
        <v>19</v>
      </c>
    </row>
    <row r="7" spans="1:3" x14ac:dyDescent="0.2">
      <c r="A7" s="12" t="s">
        <v>20</v>
      </c>
      <c r="B7" s="13" t="s">
        <v>18</v>
      </c>
      <c r="C7" s="14" t="s">
        <v>19</v>
      </c>
    </row>
    <row r="8" spans="1:3" x14ac:dyDescent="0.2">
      <c r="A8" s="12" t="s">
        <v>21</v>
      </c>
      <c r="B8" s="13" t="s">
        <v>22</v>
      </c>
      <c r="C8" s="14" t="s">
        <v>23</v>
      </c>
    </row>
    <row r="9" spans="1:3" x14ac:dyDescent="0.2">
      <c r="A9" s="12" t="s">
        <v>24</v>
      </c>
      <c r="B9" s="13" t="s">
        <v>22</v>
      </c>
      <c r="C9" s="14" t="s">
        <v>25</v>
      </c>
    </row>
    <row r="10" spans="1:3" x14ac:dyDescent="0.2">
      <c r="A10" s="15"/>
      <c r="B10" s="15"/>
      <c r="C10" s="15"/>
    </row>
    <row r="11" spans="1:3" x14ac:dyDescent="0.2">
      <c r="A11" s="156" t="s">
        <v>26</v>
      </c>
      <c r="B11" s="156"/>
      <c r="C11" s="156"/>
    </row>
    <row r="12" spans="1:3" x14ac:dyDescent="0.2">
      <c r="A12" s="11" t="s">
        <v>27</v>
      </c>
      <c r="B12" s="11" t="s">
        <v>28</v>
      </c>
      <c r="C12" s="11" t="s">
        <v>29</v>
      </c>
    </row>
    <row r="13" spans="1:3" x14ac:dyDescent="0.2">
      <c r="A13" s="12" t="s">
        <v>30</v>
      </c>
      <c r="B13" s="13" t="s">
        <v>31</v>
      </c>
      <c r="C13" s="16">
        <v>-0.1</v>
      </c>
    </row>
    <row r="14" spans="1:3" x14ac:dyDescent="0.2">
      <c r="A14" s="12" t="s">
        <v>32</v>
      </c>
      <c r="B14" s="13" t="s">
        <v>33</v>
      </c>
      <c r="C14" s="16">
        <v>0</v>
      </c>
    </row>
    <row r="15" spans="1:3" x14ac:dyDescent="0.2">
      <c r="A15" s="12" t="s">
        <v>34</v>
      </c>
      <c r="B15" s="13" t="s">
        <v>35</v>
      </c>
      <c r="C15" s="16">
        <v>0.05</v>
      </c>
    </row>
    <row r="16" spans="1:3" x14ac:dyDescent="0.2">
      <c r="A16" s="12" t="s">
        <v>36</v>
      </c>
      <c r="B16" s="13" t="s">
        <v>37</v>
      </c>
      <c r="C16" s="16">
        <v>0.2</v>
      </c>
    </row>
    <row r="17" spans="1:3" x14ac:dyDescent="0.2">
      <c r="A17" s="15"/>
      <c r="B17" s="15"/>
      <c r="C17" s="15"/>
    </row>
    <row r="18" spans="1:3" x14ac:dyDescent="0.2">
      <c r="A18" s="156" t="s">
        <v>38</v>
      </c>
      <c r="B18" s="156"/>
      <c r="C18" s="156"/>
    </row>
    <row r="19" spans="1:3" x14ac:dyDescent="0.2">
      <c r="A19" s="11" t="s">
        <v>27</v>
      </c>
      <c r="B19" s="11" t="s">
        <v>39</v>
      </c>
      <c r="C19" s="11" t="s">
        <v>29</v>
      </c>
    </row>
    <row r="20" spans="1:3" x14ac:dyDescent="0.2">
      <c r="A20" s="12" t="s">
        <v>30</v>
      </c>
      <c r="B20" s="13" t="s">
        <v>31</v>
      </c>
      <c r="C20" s="16">
        <v>-0.1</v>
      </c>
    </row>
    <row r="21" spans="1:3" x14ac:dyDescent="0.2">
      <c r="A21" s="12" t="s">
        <v>32</v>
      </c>
      <c r="B21" s="13" t="s">
        <v>33</v>
      </c>
      <c r="C21" s="16">
        <v>0</v>
      </c>
    </row>
    <row r="22" spans="1:3" x14ac:dyDescent="0.2">
      <c r="A22" s="12" t="s">
        <v>34</v>
      </c>
      <c r="B22" s="13" t="s">
        <v>35</v>
      </c>
      <c r="C22" s="16">
        <v>0.05</v>
      </c>
    </row>
    <row r="23" spans="1:3" x14ac:dyDescent="0.2">
      <c r="A23" s="12" t="s">
        <v>36</v>
      </c>
      <c r="B23" s="13" t="s">
        <v>37</v>
      </c>
      <c r="C23" s="16">
        <v>0.2</v>
      </c>
    </row>
    <row r="24" spans="1:3" x14ac:dyDescent="0.2">
      <c r="A24" s="15"/>
      <c r="B24" s="15"/>
      <c r="C24" s="15"/>
    </row>
    <row r="25" spans="1:3" x14ac:dyDescent="0.2">
      <c r="A25" s="156" t="s">
        <v>40</v>
      </c>
      <c r="B25" s="156"/>
      <c r="C25" s="156"/>
    </row>
    <row r="26" spans="1:3" x14ac:dyDescent="0.2">
      <c r="A26" s="11" t="s">
        <v>27</v>
      </c>
      <c r="B26" s="11" t="s">
        <v>41</v>
      </c>
      <c r="C26" s="11" t="s">
        <v>29</v>
      </c>
    </row>
    <row r="27" spans="1:3" x14ac:dyDescent="0.2">
      <c r="A27" s="12" t="s">
        <v>30</v>
      </c>
      <c r="B27" s="13" t="s">
        <v>42</v>
      </c>
      <c r="C27" s="13" t="s">
        <v>43</v>
      </c>
    </row>
    <row r="28" spans="1:3" x14ac:dyDescent="0.2">
      <c r="A28" s="12" t="s">
        <v>32</v>
      </c>
      <c r="B28" s="13" t="s">
        <v>44</v>
      </c>
      <c r="C28" s="13" t="s">
        <v>45</v>
      </c>
    </row>
    <row r="31" spans="1:3" x14ac:dyDescent="0.2">
      <c r="A31" s="3" t="s">
        <v>116</v>
      </c>
    </row>
    <row r="33" spans="1:4" x14ac:dyDescent="0.2">
      <c r="A33" s="156" t="s">
        <v>110</v>
      </c>
      <c r="B33" s="156"/>
      <c r="C33" s="156"/>
    </row>
    <row r="34" spans="1:4" x14ac:dyDescent="0.2">
      <c r="A34" s="11" t="s">
        <v>111</v>
      </c>
      <c r="B34" s="11" t="s">
        <v>112</v>
      </c>
      <c r="C34" s="11" t="s">
        <v>29</v>
      </c>
    </row>
    <row r="35" spans="1:4" x14ac:dyDescent="0.2">
      <c r="A35" s="17">
        <v>0.5</v>
      </c>
      <c r="B35" s="13" t="s">
        <v>113</v>
      </c>
      <c r="C35" s="16">
        <v>0.01</v>
      </c>
    </row>
    <row r="36" spans="1:4" x14ac:dyDescent="0.2">
      <c r="A36" s="17">
        <v>0.7</v>
      </c>
      <c r="B36" s="13" t="s">
        <v>114</v>
      </c>
      <c r="C36" s="16">
        <v>0.03</v>
      </c>
    </row>
    <row r="37" spans="1:4" x14ac:dyDescent="0.2">
      <c r="A37" s="17">
        <v>0.9</v>
      </c>
      <c r="B37" s="13" t="s">
        <v>115</v>
      </c>
      <c r="C37" s="16">
        <v>0.05</v>
      </c>
    </row>
    <row r="40" spans="1:4" x14ac:dyDescent="0.2">
      <c r="A40" s="3" t="s">
        <v>118</v>
      </c>
    </row>
    <row r="42" spans="1:4" x14ac:dyDescent="0.2">
      <c r="A42" s="156" t="s">
        <v>186</v>
      </c>
      <c r="B42" s="156"/>
      <c r="C42" s="156"/>
      <c r="D42" s="156"/>
    </row>
    <row r="43" spans="1:4" x14ac:dyDescent="0.2">
      <c r="A43" s="11" t="s">
        <v>187</v>
      </c>
      <c r="B43" s="11" t="s">
        <v>188</v>
      </c>
      <c r="C43" s="11" t="s">
        <v>112</v>
      </c>
      <c r="D43" s="11" t="s">
        <v>189</v>
      </c>
    </row>
    <row r="44" spans="1:4" ht="17" x14ac:dyDescent="0.2">
      <c r="A44" s="157" t="s">
        <v>190</v>
      </c>
      <c r="B44" s="17">
        <v>0.5</v>
      </c>
      <c r="C44" s="13" t="s">
        <v>113</v>
      </c>
      <c r="D44" s="16">
        <v>0.1</v>
      </c>
    </row>
    <row r="45" spans="1:4" ht="17" x14ac:dyDescent="0.2">
      <c r="A45" s="157"/>
      <c r="B45" s="17">
        <v>0.7</v>
      </c>
      <c r="C45" s="13" t="s">
        <v>114</v>
      </c>
      <c r="D45" s="16">
        <v>0.2</v>
      </c>
    </row>
    <row r="46" spans="1:4" ht="17" x14ac:dyDescent="0.2">
      <c r="A46" s="157"/>
      <c r="B46" s="17">
        <v>0.9</v>
      </c>
      <c r="C46" s="13" t="s">
        <v>191</v>
      </c>
      <c r="D46" s="16">
        <v>0.4</v>
      </c>
    </row>
    <row r="47" spans="1:4" ht="17" x14ac:dyDescent="0.2">
      <c r="A47" s="157" t="s">
        <v>192</v>
      </c>
      <c r="B47" s="17">
        <v>0.5</v>
      </c>
      <c r="C47" s="13" t="s">
        <v>113</v>
      </c>
      <c r="D47" s="16">
        <v>0.1</v>
      </c>
    </row>
    <row r="48" spans="1:4" ht="17" x14ac:dyDescent="0.2">
      <c r="A48" s="157"/>
      <c r="B48" s="17">
        <v>0.7</v>
      </c>
      <c r="C48" s="13" t="s">
        <v>114</v>
      </c>
      <c r="D48" s="16">
        <v>0.2</v>
      </c>
    </row>
    <row r="49" spans="1:4" ht="17" x14ac:dyDescent="0.2">
      <c r="A49" s="157"/>
      <c r="B49" s="17">
        <v>0.9</v>
      </c>
      <c r="C49" s="13" t="s">
        <v>191</v>
      </c>
      <c r="D49" s="16">
        <v>0.4</v>
      </c>
    </row>
    <row r="50" spans="1:4" ht="17" x14ac:dyDescent="0.2">
      <c r="A50" s="157" t="s">
        <v>193</v>
      </c>
      <c r="B50" s="17">
        <v>0.5</v>
      </c>
      <c r="C50" s="13" t="s">
        <v>113</v>
      </c>
      <c r="D50" s="16">
        <v>0.1</v>
      </c>
    </row>
    <row r="51" spans="1:4" ht="17" x14ac:dyDescent="0.2">
      <c r="A51" s="157"/>
      <c r="B51" s="17">
        <v>0.7</v>
      </c>
      <c r="C51" s="13" t="s">
        <v>114</v>
      </c>
      <c r="D51" s="16">
        <v>0.15</v>
      </c>
    </row>
    <row r="52" spans="1:4" ht="17" x14ac:dyDescent="0.2">
      <c r="A52" s="157"/>
      <c r="B52" s="17">
        <v>0.9</v>
      </c>
      <c r="C52" s="13" t="s">
        <v>191</v>
      </c>
      <c r="D52" s="16">
        <v>0.2</v>
      </c>
    </row>
    <row r="55" spans="1:4" x14ac:dyDescent="0.2">
      <c r="A55" s="3" t="s">
        <v>194</v>
      </c>
    </row>
    <row r="57" spans="1:4" x14ac:dyDescent="0.2">
      <c r="A57" s="156" t="s">
        <v>195</v>
      </c>
      <c r="B57" s="156"/>
      <c r="C57" s="156"/>
    </row>
    <row r="58" spans="1:4" x14ac:dyDescent="0.2">
      <c r="A58" s="11" t="s">
        <v>111</v>
      </c>
      <c r="B58" s="11" t="s">
        <v>196</v>
      </c>
      <c r="C58" s="11" t="s">
        <v>29</v>
      </c>
    </row>
    <row r="59" spans="1:4" x14ac:dyDescent="0.2">
      <c r="A59" s="12" t="s">
        <v>197</v>
      </c>
      <c r="B59" s="13" t="s">
        <v>198</v>
      </c>
      <c r="C59" s="13" t="s">
        <v>199</v>
      </c>
    </row>
    <row r="60" spans="1:4" x14ac:dyDescent="0.2">
      <c r="A60" s="12" t="s">
        <v>200</v>
      </c>
      <c r="B60" s="13" t="s">
        <v>198</v>
      </c>
      <c r="C60" s="13" t="s">
        <v>199</v>
      </c>
    </row>
    <row r="61" spans="1:4" x14ac:dyDescent="0.2">
      <c r="A61" s="12" t="s">
        <v>201</v>
      </c>
      <c r="B61" s="13" t="s">
        <v>198</v>
      </c>
      <c r="C61" s="13" t="s">
        <v>199</v>
      </c>
    </row>
    <row r="62" spans="1:4" ht="17" x14ac:dyDescent="0.2">
      <c r="A62" s="12" t="s">
        <v>202</v>
      </c>
      <c r="B62" s="13" t="s">
        <v>198</v>
      </c>
      <c r="C62" s="13" t="s">
        <v>199</v>
      </c>
    </row>
    <row r="63" spans="1:4" ht="17" x14ac:dyDescent="0.2">
      <c r="A63" s="12" t="s">
        <v>203</v>
      </c>
      <c r="B63" s="13" t="s">
        <v>198</v>
      </c>
      <c r="C63" s="13" t="s">
        <v>199</v>
      </c>
    </row>
    <row r="66" spans="1:3" x14ac:dyDescent="0.2">
      <c r="A66" s="156" t="s">
        <v>241</v>
      </c>
      <c r="B66" s="156"/>
      <c r="C66" s="156"/>
    </row>
    <row r="67" spans="1:3" s="18" customFormat="1" x14ac:dyDescent="0.2">
      <c r="A67" s="27" t="s">
        <v>242</v>
      </c>
      <c r="B67" s="27" t="s">
        <v>243</v>
      </c>
      <c r="C67" s="27" t="s">
        <v>244</v>
      </c>
    </row>
    <row r="68" spans="1:3" ht="17" x14ac:dyDescent="0.2">
      <c r="A68" s="26" t="s">
        <v>237</v>
      </c>
      <c r="B68" s="29">
        <v>0.86399999999999999</v>
      </c>
      <c r="C68" s="28">
        <v>6534</v>
      </c>
    </row>
    <row r="69" spans="1:3" ht="17" x14ac:dyDescent="0.2">
      <c r="A69" s="26" t="s">
        <v>238</v>
      </c>
      <c r="B69" s="29">
        <v>0.89100000000000001</v>
      </c>
      <c r="C69" s="28">
        <v>6094</v>
      </c>
    </row>
    <row r="70" spans="1:3" ht="17" x14ac:dyDescent="0.2">
      <c r="A70" s="26" t="s">
        <v>239</v>
      </c>
      <c r="B70" s="29">
        <v>0.83199999999999996</v>
      </c>
      <c r="C70" s="28">
        <v>5006</v>
      </c>
    </row>
    <row r="71" spans="1:3" ht="17" x14ac:dyDescent="0.2">
      <c r="A71" s="26" t="s">
        <v>240</v>
      </c>
      <c r="B71" s="29">
        <v>0.83599999999999997</v>
      </c>
      <c r="C71" s="28">
        <v>5039</v>
      </c>
    </row>
  </sheetData>
  <mergeCells count="11">
    <mergeCell ref="A66:C66"/>
    <mergeCell ref="A44:A46"/>
    <mergeCell ref="A47:A49"/>
    <mergeCell ref="A50:A52"/>
    <mergeCell ref="A57:C57"/>
    <mergeCell ref="A42:D42"/>
    <mergeCell ref="A4:C4"/>
    <mergeCell ref="A11:C11"/>
    <mergeCell ref="A18:C18"/>
    <mergeCell ref="A25:C25"/>
    <mergeCell ref="A33:C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A197678F21034AAFE30485835C7DB1" ma:contentTypeVersion="8" ma:contentTypeDescription="Create a new document." ma:contentTypeScope="" ma:versionID="4d93a6d97c14b259d0a66e96dd150fc2">
  <xsd:schema xmlns:xsd="http://www.w3.org/2001/XMLSchema" xmlns:xs="http://www.w3.org/2001/XMLSchema" xmlns:p="http://schemas.microsoft.com/office/2006/metadata/properties" xmlns:ns2="feae2cc6-fcac-412f-91cf-e7bbb5afc9b1" xmlns:ns3="54ebacd6-b733-4048-9dcf-254b584d12a2" targetNamespace="http://schemas.microsoft.com/office/2006/metadata/properties" ma:root="true" ma:fieldsID="9c7f138f2e1a4d057e449758b5a63be9" ns2:_="" ns3:_="">
    <xsd:import namespace="feae2cc6-fcac-412f-91cf-e7bbb5afc9b1"/>
    <xsd:import namespace="54ebacd6-b733-4048-9dcf-254b584d12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e2cc6-fcac-412f-91cf-e7bbb5afc9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ebacd6-b733-4048-9dcf-254b584d12a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D6CAF2-2B4B-4F27-9B66-3045FC235D2A}"/>
</file>

<file path=customXml/itemProps2.xml><?xml version="1.0" encoding="utf-8"?>
<ds:datastoreItem xmlns:ds="http://schemas.openxmlformats.org/officeDocument/2006/customXml" ds:itemID="{B700252C-9A54-4B69-8B0C-2C309440644B}"/>
</file>

<file path=customXml/itemProps3.xml><?xml version="1.0" encoding="utf-8"?>
<ds:datastoreItem xmlns:ds="http://schemas.openxmlformats.org/officeDocument/2006/customXml" ds:itemID="{297BB030-A6AC-4548-970E-47E133C6E4A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Inputs and Results</vt:lpstr>
      <vt:lpstr>Performance Measures</vt:lpstr>
      <vt:lpstr>Calculations</vt:lpstr>
      <vt:lpstr>Area Deprivation Index Lookup</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2017-04-23T01:08:38Z</dcterms:created>
  <dcterms:modified xsi:type="dcterms:W3CDTF">2019-05-17T20:32:11Z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0x01010061A197678F21034AAFE30485835C7DB1</vt:lpwstr>
  </property>
</Properties>
</file>